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<sst xmlns="http://schemas.openxmlformats.org/spreadsheetml/2006/main" count="132" uniqueCount="62">
  <si>
    <t>บัญชีสรุปโครงการพัฒนา</t>
  </si>
  <si>
    <t>ยุทธศาสตร์</t>
  </si>
  <si>
    <t>จำนวน</t>
  </si>
  <si>
    <t>โครงการ</t>
  </si>
  <si>
    <t>งบประมาณ</t>
  </si>
  <si>
    <t>(บาท)</t>
  </si>
  <si>
    <t>รวม</t>
  </si>
  <si>
    <t>รวมทั้งสิ้น</t>
  </si>
  <si>
    <t>ยุทธศาสตร์ที่ 7 ยุทธศาสตร์การพัฒนาบริการสาธารณะเข้าสู่ประชาคมอาเซียน</t>
  </si>
  <si>
    <t>ปี 2561</t>
  </si>
  <si>
    <t>ยุทธศาสตร์ที่ 4 การส่งเสริมศาสนา ศิลปะ วัฒนธรรม จารีตประเพณี และภูมิปัญญาท้องถิ่น</t>
  </si>
  <si>
    <t>ยุทธศาสตร์ที่ 6 การพัฒนาด้านการท่องเที่ยว และด้านการบริหารจัดการทรัพยากรธรรมชาติและสิ่งแวดล้อม</t>
  </si>
  <si>
    <t>ยุทธศาสตร์ที่ 2 การพัฒนาการบริหารจัดการบ้านเมืองที่ดี</t>
  </si>
  <si>
    <t>ยุทธศาสตร์ที่ 3 การพัฒนาด้านโครงสร้างพื้นฐาน</t>
  </si>
  <si>
    <t>ยุทธศาสตร์ที่ 1 การสร้างความมั่นคงของชาติ</t>
  </si>
  <si>
    <t>ยุทธศาสตร์ที่ 5 การพัฒนาด้านการส่งเสริมคุณภาพชีวิต</t>
  </si>
  <si>
    <t>ปี 2562</t>
  </si>
  <si>
    <t>ยุทธศาสตร์ที่ 1</t>
  </si>
  <si>
    <t>แนวทางที่ 1</t>
  </si>
  <si>
    <t>ยุทธศาสตร์ที่ 2</t>
  </si>
  <si>
    <t>แนวทางที่ 2</t>
  </si>
  <si>
    <t>ยุทธศาสตร์ที่ 3</t>
  </si>
  <si>
    <t>แนวทางที่1</t>
  </si>
  <si>
    <t>แนวทางที่2</t>
  </si>
  <si>
    <t>ยุทธศาสตร์ ที่4</t>
  </si>
  <si>
    <t>ยุทธศาสตร์ที่ 5</t>
  </si>
  <si>
    <t>แนวทางที่3</t>
  </si>
  <si>
    <t>แนวทางที่4</t>
  </si>
  <si>
    <t>แนวทางที่5</t>
  </si>
  <si>
    <t>แนวทางที่6</t>
  </si>
  <si>
    <t>ยุทธศาสตร์ที่6</t>
  </si>
  <si>
    <t xml:space="preserve">     2.1  แผนงานบริหารงานทั่วไป</t>
  </si>
  <si>
    <t xml:space="preserve">     5.1  แผนงานการพาณิชย์</t>
  </si>
  <si>
    <t xml:space="preserve">     5.2 แผนงานการศาสนาวัฒนธรรมและนันทนาการ</t>
  </si>
  <si>
    <t xml:space="preserve">     4.1  แผนงานการศาสนาวัฒนธรรมและนันทนาการ</t>
  </si>
  <si>
    <t xml:space="preserve">     5.3  แผนงานการเกษตร</t>
  </si>
  <si>
    <t xml:space="preserve">     5.4  แผนงานบริหารงานทั่วไป</t>
  </si>
  <si>
    <t xml:space="preserve">     5.5  แผนงานสาธารณสุข</t>
  </si>
  <si>
    <t xml:space="preserve">     5.6  แผนงานการศึกษา</t>
  </si>
  <si>
    <t xml:space="preserve">     5.7  แผนงานสร้างความเข้มแข็งของชุมชน</t>
  </si>
  <si>
    <t xml:space="preserve">     5.8  แผนงานการรักษาความสงบภายใน</t>
  </si>
  <si>
    <t xml:space="preserve">     6.3  แผนงานการเกษตร</t>
  </si>
  <si>
    <t xml:space="preserve">     6.1  แผนงานเคหะและชุมชน</t>
  </si>
  <si>
    <t>ปี 2563</t>
  </si>
  <si>
    <t>ปี 2564</t>
  </si>
  <si>
    <t xml:space="preserve">     1.1  แผนงานบริหารงานทั่วไป</t>
  </si>
  <si>
    <t>เทศบาลตำบลควนศรี</t>
  </si>
  <si>
    <t xml:space="preserve">     2.2  แผนงานเคหะและชุมชน</t>
  </si>
  <si>
    <t xml:space="preserve">     2.3  แผนงานสร้างความเข้มแข็งของชุมชน</t>
  </si>
  <si>
    <t>รวม 5 ปี</t>
  </si>
  <si>
    <t>ปี 2565</t>
  </si>
  <si>
    <t>แผนพัฒนาท้องถิ่น(พ.ศ.2561-2565)</t>
  </si>
  <si>
    <t>อำเภอบ้านนาสาร  จังหวัดสุราษฎร์ธานี</t>
  </si>
  <si>
    <t xml:space="preserve">     3.1  แผนงานอุตสาหกรรมและการโยธา</t>
  </si>
  <si>
    <t xml:space="preserve">     3.2  แผนงานเคหะและชุมชน</t>
  </si>
  <si>
    <t xml:space="preserve">     3.3  แผนงานการเกษตร</t>
  </si>
  <si>
    <t xml:space="preserve">     6.2  แผนงานการสร้างความเข้มแข็งของชุมชน</t>
  </si>
  <si>
    <t xml:space="preserve">      7.1  แผนงานการสร้างความเข้มแข็งของชุมชน</t>
  </si>
  <si>
    <t xml:space="preserve">     5.9  แผนงานอุตสาหกรรมและการโยธา</t>
  </si>
  <si>
    <t xml:space="preserve">     5.10  แผนงานเคหะและชุมชน</t>
  </si>
  <si>
    <t xml:space="preserve">     5.11  แผนงานงบกลาง</t>
  </si>
  <si>
    <t>2. บัญชีโครงการพัฒนาท้องถิ่น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</si>
</sst>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;[Red]#,##0.00"/>
    <numFmt numFmtId="188" formatCode="0.00;[Red]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14"/>
      <name val="TH SarabunIT๙"/>
      <family val="2"/>
    </font>
    <font>
      <b/>
      <sz val="14"/>
      <name val="TH SarabunIT๙"/>
      <family val="2"/>
    </font>
    <font>
      <b/>
      <sz val="18"/>
      <name val="TH SarabunIT๙"/>
      <family val="2"/>
    </font>
    <font>
      <b/>
      <sz val="10"/>
      <name val="Arial"/>
      <family val="2"/>
    </font>
    <font>
      <b/>
      <sz val="20"/>
      <name val="TH SarabunIT๙"/>
      <family val="2"/>
    </font>
    <font>
      <b/>
      <sz val="13"/>
      <color indexed="8"/>
      <name val="TH SarabunIT๙"/>
      <family val="2"/>
    </font>
    <font>
      <b/>
      <sz val="13"/>
      <name val="TH SarabunIT๙"/>
      <family val="2"/>
    </font>
    <font>
      <sz val="13"/>
      <name val="TH SarabunIT๙"/>
      <family val="2"/>
    </font>
    <font>
      <b/>
      <sz val="11"/>
      <name val="TH SarabunIT๙"/>
      <family val="2"/>
    </font>
    <font>
      <sz val="11"/>
      <name val="TH SarabunIT๙"/>
      <family val="2"/>
    </font>
    <font>
      <sz val="11"/>
      <color indexed="8"/>
      <name val="TH SarabunIT๙"/>
      <family val="2"/>
    </font>
    <font>
      <b/>
      <sz val="11"/>
      <color indexed="8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 quotePrefix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horizontal="center" vertical="center"/>
    </xf>
    <xf numFmtId="0" fontId="8" fillId="34" borderId="0" xfId="0" applyNumberFormat="1" applyFont="1" applyFill="1" applyBorder="1" applyAlignment="1">
      <alignment horizontal="right" vertical="center"/>
    </xf>
    <xf numFmtId="3" fontId="8" fillId="34" borderId="0" xfId="0" applyNumberFormat="1" applyFont="1" applyFill="1" applyBorder="1" applyAlignment="1">
      <alignment horizontal="center" vertical="center"/>
    </xf>
    <xf numFmtId="187" fontId="8" fillId="34" borderId="0" xfId="0" applyNumberFormat="1" applyFont="1" applyFill="1" applyBorder="1" applyAlignment="1">
      <alignment horizontal="center" vertical="center"/>
    </xf>
    <xf numFmtId="0" fontId="8" fillId="34" borderId="13" xfId="0" applyNumberFormat="1" applyFont="1" applyFill="1" applyBorder="1" applyAlignment="1">
      <alignment horizontal="right" vertical="center"/>
    </xf>
    <xf numFmtId="3" fontId="8" fillId="34" borderId="13" xfId="0" applyNumberFormat="1" applyFont="1" applyFill="1" applyBorder="1" applyAlignment="1">
      <alignment horizontal="center" vertical="center"/>
    </xf>
    <xf numFmtId="187" fontId="8" fillId="34" borderId="1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 quotePrefix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11" fillId="34" borderId="14" xfId="0" applyNumberFormat="1" applyFont="1" applyFill="1" applyBorder="1" applyAlignment="1">
      <alignment horizontal="left" vertical="center"/>
    </xf>
    <xf numFmtId="3" fontId="11" fillId="34" borderId="14" xfId="0" applyNumberFormat="1" applyFont="1" applyFill="1" applyBorder="1" applyAlignment="1">
      <alignment horizontal="center" vertical="center"/>
    </xf>
    <xf numFmtId="3" fontId="11" fillId="34" borderId="15" xfId="0" applyNumberFormat="1" applyFont="1" applyFill="1" applyBorder="1" applyAlignment="1">
      <alignment horizontal="center" vertical="center"/>
    </xf>
    <xf numFmtId="3" fontId="11" fillId="34" borderId="11" xfId="0" applyNumberFormat="1" applyFont="1" applyFill="1" applyBorder="1" applyAlignment="1">
      <alignment horizontal="center" vertical="center"/>
    </xf>
    <xf numFmtId="3" fontId="12" fillId="34" borderId="11" xfId="0" applyNumberFormat="1" applyFont="1" applyFill="1" applyBorder="1" applyAlignment="1">
      <alignment horizontal="center" vertical="center"/>
    </xf>
    <xf numFmtId="3" fontId="10" fillId="34" borderId="14" xfId="0" applyNumberFormat="1" applyFont="1" applyFill="1" applyBorder="1" applyAlignment="1">
      <alignment horizontal="center" vertical="center"/>
    </xf>
    <xf numFmtId="3" fontId="12" fillId="34" borderId="15" xfId="0" applyNumberFormat="1" applyFont="1" applyFill="1" applyBorder="1" applyAlignment="1">
      <alignment horizontal="center" vertical="center"/>
    </xf>
    <xf numFmtId="3" fontId="10" fillId="34" borderId="16" xfId="0" applyNumberFormat="1" applyFont="1" applyFill="1" applyBorder="1" applyAlignment="1">
      <alignment horizontal="center" vertical="center"/>
    </xf>
    <xf numFmtId="3" fontId="13" fillId="34" borderId="14" xfId="0" applyNumberFormat="1" applyFont="1" applyFill="1" applyBorder="1" applyAlignment="1">
      <alignment horizontal="left" vertical="center"/>
    </xf>
    <xf numFmtId="3" fontId="13" fillId="34" borderId="11" xfId="0" applyNumberFormat="1" applyFont="1" applyFill="1" applyBorder="1" applyAlignment="1">
      <alignment horizontal="left" vertical="center"/>
    </xf>
    <xf numFmtId="3" fontId="12" fillId="34" borderId="11" xfId="0" applyNumberFormat="1" applyFont="1" applyFill="1" applyBorder="1" applyAlignment="1">
      <alignment horizontal="left" vertical="center"/>
    </xf>
    <xf numFmtId="3" fontId="12" fillId="34" borderId="15" xfId="0" applyNumberFormat="1" applyFont="1" applyFill="1" applyBorder="1" applyAlignment="1">
      <alignment horizontal="left" vertical="center"/>
    </xf>
    <xf numFmtId="3" fontId="12" fillId="34" borderId="17" xfId="0" applyNumberFormat="1" applyFont="1" applyFill="1" applyBorder="1" applyAlignment="1">
      <alignment horizontal="center" vertical="center"/>
    </xf>
    <xf numFmtId="3" fontId="13" fillId="34" borderId="16" xfId="0" applyNumberFormat="1" applyFont="1" applyFill="1" applyBorder="1" applyAlignment="1">
      <alignment horizontal="center" vertical="center"/>
    </xf>
    <xf numFmtId="3" fontId="12" fillId="34" borderId="17" xfId="0" applyNumberFormat="1" applyFont="1" applyFill="1" applyBorder="1" applyAlignment="1">
      <alignment horizontal="left" vertical="center"/>
    </xf>
    <xf numFmtId="3" fontId="13" fillId="34" borderId="17" xfId="0" applyNumberFormat="1" applyFont="1" applyFill="1" applyBorder="1" applyAlignment="1">
      <alignment horizontal="center" vertical="center"/>
    </xf>
    <xf numFmtId="3" fontId="10" fillId="34" borderId="14" xfId="0" applyNumberFormat="1" applyFont="1" applyFill="1" applyBorder="1" applyAlignment="1">
      <alignment horizontal="left" vertical="center"/>
    </xf>
    <xf numFmtId="3" fontId="11" fillId="34" borderId="15" xfId="0" applyNumberFormat="1" applyFont="1" applyFill="1" applyBorder="1" applyAlignment="1">
      <alignment horizontal="left" vertical="center"/>
    </xf>
    <xf numFmtId="3" fontId="11" fillId="34" borderId="18" xfId="0" applyNumberFormat="1" applyFont="1" applyFill="1" applyBorder="1" applyAlignment="1">
      <alignment horizontal="center" vertical="center"/>
    </xf>
    <xf numFmtId="3" fontId="11" fillId="34" borderId="11" xfId="0" applyNumberFormat="1" applyFont="1" applyFill="1" applyBorder="1" applyAlignment="1">
      <alignment horizontal="left" vertical="center"/>
    </xf>
    <xf numFmtId="3" fontId="11" fillId="34" borderId="17" xfId="0" applyNumberFormat="1" applyFont="1" applyFill="1" applyBorder="1" applyAlignment="1">
      <alignment horizontal="center" vertical="center"/>
    </xf>
    <xf numFmtId="3" fontId="10" fillId="34" borderId="16" xfId="0" applyNumberFormat="1" applyFont="1" applyFill="1" applyBorder="1" applyAlignment="1">
      <alignment horizontal="right" vertical="center"/>
    </xf>
    <xf numFmtId="0" fontId="10" fillId="34" borderId="19" xfId="0" applyNumberFormat="1" applyFont="1" applyFill="1" applyBorder="1" applyAlignment="1">
      <alignment vertical="center"/>
    </xf>
    <xf numFmtId="3" fontId="11" fillId="34" borderId="18" xfId="0" applyNumberFormat="1" applyFont="1" applyFill="1" applyBorder="1" applyAlignment="1">
      <alignment horizontal="left" vertical="center"/>
    </xf>
    <xf numFmtId="3" fontId="11" fillId="34" borderId="15" xfId="0" applyNumberFormat="1" applyFont="1" applyFill="1" applyBorder="1" applyAlignment="1">
      <alignment vertical="center"/>
    </xf>
    <xf numFmtId="3" fontId="11" fillId="34" borderId="17" xfId="0" applyNumberFormat="1" applyFont="1" applyFill="1" applyBorder="1" applyAlignment="1">
      <alignment horizontal="left" vertical="center"/>
    </xf>
    <xf numFmtId="3" fontId="10" fillId="34" borderId="11" xfId="0" applyNumberFormat="1" applyFont="1" applyFill="1" applyBorder="1" applyAlignment="1">
      <alignment horizontal="center" vertical="center"/>
    </xf>
    <xf numFmtId="3" fontId="10" fillId="34" borderId="17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 quotePrefix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2" fillId="34" borderId="12" xfId="0" applyNumberFormat="1" applyFont="1" applyFill="1" applyBorder="1" applyAlignment="1">
      <alignment horizontal="center" vertical="center"/>
    </xf>
    <xf numFmtId="3" fontId="10" fillId="34" borderId="15" xfId="0" applyNumberFormat="1" applyFont="1" applyFill="1" applyBorder="1" applyAlignment="1">
      <alignment horizontal="center" vertical="center"/>
    </xf>
    <xf numFmtId="43" fontId="3" fillId="0" borderId="0" xfId="38" applyFont="1" applyFill="1" applyAlignment="1">
      <alignment horizontal="center" vertical="center"/>
    </xf>
    <xf numFmtId="43" fontId="3" fillId="0" borderId="0" xfId="38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34" borderId="19" xfId="0" applyNumberFormat="1" applyFont="1" applyFill="1" applyBorder="1" applyAlignment="1">
      <alignment horizontal="left" vertical="center"/>
    </xf>
    <xf numFmtId="3" fontId="10" fillId="34" borderId="21" xfId="0" applyNumberFormat="1" applyFont="1" applyFill="1" applyBorder="1" applyAlignment="1">
      <alignment horizontal="left" vertical="center"/>
    </xf>
    <xf numFmtId="3" fontId="10" fillId="34" borderId="22" xfId="0" applyNumberFormat="1" applyFont="1" applyFill="1" applyBorder="1" applyAlignment="1">
      <alignment horizontal="left" vertical="center"/>
    </xf>
    <xf numFmtId="3" fontId="10" fillId="34" borderId="23" xfId="0" applyNumberFormat="1" applyFont="1" applyFill="1" applyBorder="1" applyAlignment="1">
      <alignment horizontal="left" vertical="center"/>
    </xf>
    <xf numFmtId="3" fontId="7" fillId="33" borderId="16" xfId="0" applyNumberFormat="1" applyFont="1" applyFill="1" applyBorder="1" applyAlignment="1">
      <alignment horizontal="center" vertical="center"/>
    </xf>
    <xf numFmtId="3" fontId="10" fillId="34" borderId="14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3" fontId="7" fillId="33" borderId="24" xfId="0" applyNumberFormat="1" applyFont="1" applyFill="1" applyBorder="1" applyAlignment="1">
      <alignment horizontal="center" vertical="center"/>
    </xf>
    <xf numFmtId="3" fontId="7" fillId="33" borderId="2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13" fillId="34" borderId="19" xfId="0" applyNumberFormat="1" applyFont="1" applyFill="1" applyBorder="1" applyAlignment="1">
      <alignment horizontal="left" vertical="center"/>
    </xf>
    <xf numFmtId="3" fontId="13" fillId="34" borderId="10" xfId="0" applyNumberFormat="1" applyFont="1" applyFill="1" applyBorder="1" applyAlignment="1">
      <alignment horizontal="left" vertical="center"/>
    </xf>
    <xf numFmtId="3" fontId="13" fillId="34" borderId="11" xfId="0" applyNumberFormat="1" applyFont="1" applyFill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485775</xdr:colOff>
      <xdr:row>5</xdr:row>
      <xdr:rowOff>0</xdr:rowOff>
    </xdr:from>
    <xdr:to>
      <xdr:col>12</xdr:col>
      <xdr:colOff>657225</xdr:colOff>
      <xdr:row>6</xdr:row>
      <xdr:rowOff>28575</xdr:rowOff>
    </xdr:to>
    <xdr:sp>
      <xdr:nvSpPr>
        <xdr:cNvPr id="1" name="Rectangle 2"/>
        <xdr:cNvSpPr>
          <a:spLocks/>
        </xdr:cNvSpPr>
      </xdr:nvSpPr>
      <xdr:spPr>
        <a:xfrm>
          <a:off x="8896350" y="1247775"/>
          <a:ext cx="66675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ผ.01</a:t>
          </a:r>
        </a:p>
      </xdr:txBody>
    </xdr:sp>
    <xdr:clientData/>
  </xdr:twoCellAnchor>
  <xdr:twoCellAnchor>
    <xdr:from>
      <xdr:col>11</xdr:col>
      <xdr:colOff>466725</xdr:colOff>
      <xdr:row>37</xdr:row>
      <xdr:rowOff>133350</xdr:rowOff>
    </xdr:from>
    <xdr:to>
      <xdr:col>12</xdr:col>
      <xdr:colOff>638175</xdr:colOff>
      <xdr:row>38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8877300" y="8067675"/>
          <a:ext cx="66675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ผ.01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81"/>
  <sheetViews>
    <sheetView tabSelected="1" zoomScaleSheetLayoutView="142" workbookViewId="0" topLeftCell="A56">
      <selection activeCell="A2" sqref="A2:M69"/>
    </sheetView>
  </sheetViews>
  <sheetFormatPr defaultColWidth="9.140625" defaultRowHeight="16.5" customHeight="1"/>
  <cols>
    <col min="1" max="1" width="31.8515625" style="3" customWidth="1"/>
    <col min="2" max="2" width="6.7109375" style="8" customWidth="1"/>
    <col min="3" max="3" width="11.57421875" style="8" customWidth="1"/>
    <col min="4" max="4" width="7.28125" style="8" customWidth="1"/>
    <col min="5" max="5" width="12.00390625" style="8" customWidth="1"/>
    <col min="6" max="6" width="7.00390625" style="8" customWidth="1"/>
    <col min="7" max="7" width="10.8515625" style="8" customWidth="1"/>
    <col min="8" max="8" width="7.8515625" style="8" customWidth="1"/>
    <col min="9" max="9" width="11.28125" style="8" customWidth="1"/>
    <col min="10" max="10" width="8.00390625" style="8" customWidth="1"/>
    <col min="11" max="11" width="11.7109375" style="8" customWidth="1"/>
    <col min="12" max="12" width="7.421875" style="9" customWidth="1"/>
    <col min="13" max="13" width="12.421875" style="9" customWidth="1"/>
    <col min="14" max="14" width="9.140625" style="3" customWidth="1"/>
    <col min="15" max="15" width="17.7109375" style="3" customWidth="1"/>
    <col min="16" max="16" width="16.8515625" style="3" bestFit="1" customWidth="1"/>
    <col min="17" max="17" width="17.57421875" style="3" customWidth="1"/>
    <col min="18" max="18" width="16.421875" style="3" customWidth="1"/>
    <col min="19" max="19" width="16.00390625" style="3" customWidth="1"/>
    <col min="20" max="20" width="9.140625" style="3" customWidth="1"/>
    <col min="21" max="21" width="15.8515625" style="3" customWidth="1"/>
    <col min="22" max="22" width="15.28125" style="3" customWidth="1"/>
    <col min="23" max="23" width="15.57421875" style="3" customWidth="1"/>
    <col min="24" max="24" width="16.00390625" style="3" customWidth="1"/>
    <col min="25" max="25" width="13.8515625" style="3" customWidth="1"/>
    <col min="26" max="26" width="9.140625" style="3" customWidth="1"/>
    <col min="27" max="27" width="12.421875" style="3" bestFit="1" customWidth="1"/>
    <col min="28" max="28" width="15.421875" style="3" customWidth="1"/>
    <col min="29" max="29" width="15.140625" style="3" customWidth="1"/>
    <col min="30" max="30" width="16.28125" style="3" customWidth="1"/>
    <col min="31" max="31" width="16.8515625" style="3" customWidth="1"/>
    <col min="32" max="16384" width="9.140625" style="3" customWidth="1"/>
  </cols>
  <sheetData>
    <row r="1" ht="12" customHeight="1"/>
    <row r="2" spans="1:13" ht="22.5" customHeight="1">
      <c r="A2" s="66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3.25" customHeight="1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20.25" customHeight="1">
      <c r="A4" s="73" t="s">
        <v>51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ht="20.25" customHeight="1">
      <c r="A5" s="73" t="s">
        <v>46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ht="20.25" customHeight="1">
      <c r="A6" s="73" t="s">
        <v>52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3" ht="19.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</row>
    <row r="8" spans="1:13" s="1" customFormat="1" ht="16.5" customHeight="1">
      <c r="A8" s="13"/>
      <c r="B8" s="71" t="s">
        <v>9</v>
      </c>
      <c r="C8" s="71"/>
      <c r="D8" s="71" t="s">
        <v>16</v>
      </c>
      <c r="E8" s="71"/>
      <c r="F8" s="71" t="s">
        <v>43</v>
      </c>
      <c r="G8" s="71"/>
      <c r="H8" s="74" t="s">
        <v>44</v>
      </c>
      <c r="I8" s="75"/>
      <c r="J8" s="74" t="s">
        <v>50</v>
      </c>
      <c r="K8" s="75"/>
      <c r="L8" s="71" t="s">
        <v>49</v>
      </c>
      <c r="M8" s="71"/>
    </row>
    <row r="9" spans="1:15" s="1" customFormat="1" ht="16.5" customHeight="1">
      <c r="A9" s="14" t="s">
        <v>1</v>
      </c>
      <c r="B9" s="15" t="s">
        <v>2</v>
      </c>
      <c r="C9" s="15" t="s">
        <v>4</v>
      </c>
      <c r="D9" s="15" t="s">
        <v>2</v>
      </c>
      <c r="E9" s="15" t="s">
        <v>4</v>
      </c>
      <c r="F9" s="15" t="s">
        <v>2</v>
      </c>
      <c r="G9" s="15" t="s">
        <v>4</v>
      </c>
      <c r="H9" s="15" t="s">
        <v>2</v>
      </c>
      <c r="I9" s="15" t="s">
        <v>4</v>
      </c>
      <c r="J9" s="15" t="s">
        <v>2</v>
      </c>
      <c r="K9" s="15" t="s">
        <v>4</v>
      </c>
      <c r="L9" s="15" t="s">
        <v>2</v>
      </c>
      <c r="M9" s="15" t="s">
        <v>4</v>
      </c>
      <c r="O9" s="63"/>
    </row>
    <row r="10" spans="1:15" s="1" customFormat="1" ht="16.5" customHeight="1">
      <c r="A10" s="16"/>
      <c r="B10" s="17" t="s">
        <v>3</v>
      </c>
      <c r="C10" s="17" t="s">
        <v>5</v>
      </c>
      <c r="D10" s="17" t="s">
        <v>3</v>
      </c>
      <c r="E10" s="17" t="s">
        <v>5</v>
      </c>
      <c r="F10" s="17" t="s">
        <v>3</v>
      </c>
      <c r="G10" s="17" t="s">
        <v>5</v>
      </c>
      <c r="H10" s="17" t="s">
        <v>3</v>
      </c>
      <c r="I10" s="17" t="s">
        <v>5</v>
      </c>
      <c r="J10" s="17" t="s">
        <v>3</v>
      </c>
      <c r="K10" s="17" t="s">
        <v>5</v>
      </c>
      <c r="L10" s="17" t="s">
        <v>3</v>
      </c>
      <c r="M10" s="17" t="s">
        <v>5</v>
      </c>
      <c r="O10" s="63"/>
    </row>
    <row r="11" spans="1:31" s="2" customFormat="1" ht="16.5" customHeight="1">
      <c r="A11" s="50" t="s">
        <v>14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O11" s="64">
        <v>1300000</v>
      </c>
      <c r="P11" s="10">
        <v>1250000</v>
      </c>
      <c r="Q11" s="10">
        <v>1021000</v>
      </c>
      <c r="R11" s="10">
        <v>1466000</v>
      </c>
      <c r="S11" s="2">
        <v>1375000</v>
      </c>
      <c r="U11" s="2">
        <v>1480000</v>
      </c>
      <c r="V11" s="2">
        <v>158940</v>
      </c>
      <c r="W11" s="2">
        <v>100000</v>
      </c>
      <c r="X11" s="2">
        <v>210000</v>
      </c>
      <c r="Y11" s="2">
        <v>300000</v>
      </c>
      <c r="AA11" s="2">
        <v>0</v>
      </c>
      <c r="AB11" s="2">
        <v>0</v>
      </c>
      <c r="AC11" s="2">
        <v>0</v>
      </c>
      <c r="AD11" s="2">
        <v>500000</v>
      </c>
      <c r="AE11" s="2">
        <v>1200000</v>
      </c>
    </row>
    <row r="12" spans="1:31" s="2" customFormat="1" ht="16.5" customHeight="1">
      <c r="A12" s="28" t="s">
        <v>45</v>
      </c>
      <c r="B12" s="29">
        <v>8</v>
      </c>
      <c r="C12" s="29">
        <v>37900</v>
      </c>
      <c r="D12" s="29">
        <v>7</v>
      </c>
      <c r="E12" s="29">
        <v>27900</v>
      </c>
      <c r="F12" s="29">
        <v>8</v>
      </c>
      <c r="G12" s="29">
        <v>42000</v>
      </c>
      <c r="H12" s="30">
        <v>8</v>
      </c>
      <c r="I12" s="30">
        <v>42000</v>
      </c>
      <c r="J12" s="30">
        <v>8</v>
      </c>
      <c r="K12" s="30">
        <v>42000</v>
      </c>
      <c r="L12" s="34">
        <f>B12+D12+F12+H12+J12</f>
        <v>39</v>
      </c>
      <c r="M12" s="33">
        <f>SUM(C12+E12+G12+I12+K12)</f>
        <v>191800</v>
      </c>
      <c r="O12" s="64">
        <v>8600000</v>
      </c>
      <c r="P12" s="10">
        <v>665000</v>
      </c>
      <c r="Q12" s="10">
        <v>649000</v>
      </c>
      <c r="R12" s="10">
        <v>1300000</v>
      </c>
      <c r="S12" s="2">
        <v>1550000</v>
      </c>
      <c r="U12" s="2">
        <v>2320000</v>
      </c>
      <c r="V12" s="2">
        <v>1187250</v>
      </c>
      <c r="W12" s="2">
        <v>0</v>
      </c>
      <c r="X12" s="2">
        <v>700000</v>
      </c>
      <c r="Y12" s="2">
        <v>100000</v>
      </c>
      <c r="AA12" s="2">
        <v>0</v>
      </c>
      <c r="AB12" s="2">
        <v>0</v>
      </c>
      <c r="AC12" s="2">
        <v>0</v>
      </c>
      <c r="AD12" s="2">
        <v>500000</v>
      </c>
      <c r="AE12" s="2">
        <v>0</v>
      </c>
    </row>
    <row r="13" spans="1:31" s="2" customFormat="1" ht="16.5" customHeight="1">
      <c r="A13" s="28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O13" s="64">
        <v>10435000</v>
      </c>
      <c r="P13" s="65">
        <v>500000</v>
      </c>
      <c r="Q13" s="2">
        <v>0</v>
      </c>
      <c r="R13" s="2">
        <v>700000</v>
      </c>
      <c r="S13" s="2">
        <v>200000</v>
      </c>
      <c r="U13" s="2">
        <v>2520000</v>
      </c>
      <c r="V13" s="2">
        <v>152860</v>
      </c>
      <c r="W13" s="2">
        <v>90000</v>
      </c>
      <c r="X13" s="2">
        <v>360000</v>
      </c>
      <c r="Y13" s="2">
        <v>100000</v>
      </c>
      <c r="AA13" s="2">
        <v>0</v>
      </c>
      <c r="AB13" s="2">
        <v>0</v>
      </c>
      <c r="AC13" s="2">
        <v>500000</v>
      </c>
      <c r="AD13" s="2">
        <v>500000</v>
      </c>
      <c r="AE13" s="2">
        <v>0</v>
      </c>
    </row>
    <row r="14" spans="1:31" s="2" customFormat="1" ht="16.5" customHeight="1">
      <c r="A14" s="35" t="s">
        <v>6</v>
      </c>
      <c r="B14" s="35">
        <f aca="true" t="shared" si="0" ref="B14:M14">SUM(B12:B12)</f>
        <v>8</v>
      </c>
      <c r="C14" s="35">
        <f t="shared" si="0"/>
        <v>37900</v>
      </c>
      <c r="D14" s="35">
        <f t="shared" si="0"/>
        <v>7</v>
      </c>
      <c r="E14" s="35">
        <f t="shared" si="0"/>
        <v>27900</v>
      </c>
      <c r="F14" s="35">
        <f t="shared" si="0"/>
        <v>8</v>
      </c>
      <c r="G14" s="35">
        <f t="shared" si="0"/>
        <v>42000</v>
      </c>
      <c r="H14" s="35">
        <f t="shared" si="0"/>
        <v>8</v>
      </c>
      <c r="I14" s="35">
        <f t="shared" si="0"/>
        <v>42000</v>
      </c>
      <c r="J14" s="35">
        <f t="shared" si="0"/>
        <v>8</v>
      </c>
      <c r="K14" s="35">
        <f t="shared" si="0"/>
        <v>42000</v>
      </c>
      <c r="L14" s="35">
        <f t="shared" si="0"/>
        <v>39</v>
      </c>
      <c r="M14" s="35">
        <f t="shared" si="0"/>
        <v>191800</v>
      </c>
      <c r="O14" s="64">
        <v>5700000</v>
      </c>
      <c r="P14" s="10">
        <v>483000</v>
      </c>
      <c r="Q14" s="10">
        <v>1887000</v>
      </c>
      <c r="R14" s="10">
        <v>500000</v>
      </c>
      <c r="S14" s="2">
        <v>850000</v>
      </c>
      <c r="U14" s="2">
        <v>1920000</v>
      </c>
      <c r="V14" s="2">
        <v>40000</v>
      </c>
      <c r="W14" s="2">
        <v>100000</v>
      </c>
      <c r="X14" s="2">
        <v>150000</v>
      </c>
      <c r="Y14" s="2">
        <v>300000</v>
      </c>
      <c r="AA14" s="2">
        <v>550000</v>
      </c>
      <c r="AB14" s="2">
        <v>0</v>
      </c>
      <c r="AC14" s="2">
        <v>0</v>
      </c>
      <c r="AD14" s="2">
        <v>0</v>
      </c>
      <c r="AE14" s="2">
        <v>0</v>
      </c>
    </row>
    <row r="15" spans="1:31" s="2" customFormat="1" ht="16.5" customHeight="1">
      <c r="A15" s="36" t="s">
        <v>12</v>
      </c>
      <c r="B15" s="36"/>
      <c r="C15" s="36"/>
      <c r="D15" s="36"/>
      <c r="E15" s="36"/>
      <c r="F15" s="36"/>
      <c r="G15" s="36"/>
      <c r="H15" s="36"/>
      <c r="I15" s="36"/>
      <c r="J15" s="37"/>
      <c r="K15" s="37"/>
      <c r="L15" s="37"/>
      <c r="M15" s="37"/>
      <c r="O15" s="64">
        <v>2150000</v>
      </c>
      <c r="P15" s="10">
        <v>430000</v>
      </c>
      <c r="Q15" s="10">
        <v>2760000</v>
      </c>
      <c r="R15" s="10">
        <v>1850000</v>
      </c>
      <c r="S15" s="2">
        <v>500000</v>
      </c>
      <c r="U15" s="2">
        <v>1420000</v>
      </c>
      <c r="V15" s="2">
        <v>95210</v>
      </c>
      <c r="W15" s="2">
        <v>900000</v>
      </c>
      <c r="X15" s="2">
        <v>700000</v>
      </c>
      <c r="Y15" s="2">
        <v>300000</v>
      </c>
      <c r="AA15" s="2">
        <v>0</v>
      </c>
      <c r="AB15" s="2">
        <v>0</v>
      </c>
      <c r="AC15" s="2">
        <v>0</v>
      </c>
      <c r="AD15" s="2">
        <v>200000</v>
      </c>
      <c r="AE15" s="2">
        <v>0</v>
      </c>
    </row>
    <row r="16" spans="1:31" s="2" customFormat="1" ht="16.5" customHeight="1">
      <c r="A16" s="38" t="s">
        <v>31</v>
      </c>
      <c r="B16" s="32">
        <v>6</v>
      </c>
      <c r="C16" s="32">
        <v>670000</v>
      </c>
      <c r="D16" s="32">
        <v>6</v>
      </c>
      <c r="E16" s="32">
        <v>1152000</v>
      </c>
      <c r="F16" s="32">
        <v>3</v>
      </c>
      <c r="G16" s="32">
        <v>132000</v>
      </c>
      <c r="H16" s="32">
        <v>3</v>
      </c>
      <c r="I16" s="32">
        <v>132000</v>
      </c>
      <c r="J16" s="34">
        <v>2</v>
      </c>
      <c r="K16" s="34">
        <v>120000</v>
      </c>
      <c r="L16" s="34">
        <f>B16+D16+F16+H16+J16</f>
        <v>20</v>
      </c>
      <c r="M16" s="62">
        <f>SUM(C16+E16+G16+I16+K16)</f>
        <v>2206000</v>
      </c>
      <c r="O16" s="64">
        <v>2255000</v>
      </c>
      <c r="P16" s="10">
        <v>500000</v>
      </c>
      <c r="Q16" s="10">
        <v>1650000</v>
      </c>
      <c r="R16" s="10">
        <v>1760000</v>
      </c>
      <c r="S16" s="2">
        <v>0</v>
      </c>
      <c r="U16" s="2">
        <v>1272000</v>
      </c>
      <c r="V16" s="2">
        <v>1116840</v>
      </c>
      <c r="W16" s="2">
        <v>240000</v>
      </c>
      <c r="X16" s="2">
        <v>60000</v>
      </c>
      <c r="Y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800000</v>
      </c>
    </row>
    <row r="17" spans="1:31" s="2" customFormat="1" ht="16.5" customHeight="1">
      <c r="A17" s="39" t="s">
        <v>47</v>
      </c>
      <c r="B17" s="34">
        <v>1</v>
      </c>
      <c r="C17" s="34">
        <v>40000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f>B17+D17+F17+H17+J17</f>
        <v>1</v>
      </c>
      <c r="M17" s="62">
        <f>SUM(C17+E17+G17+I17+K17)</f>
        <v>40000</v>
      </c>
      <c r="O17" s="64">
        <v>5301000</v>
      </c>
      <c r="P17" s="10">
        <v>2827000</v>
      </c>
      <c r="Q17" s="10">
        <v>0</v>
      </c>
      <c r="R17" s="10">
        <v>2850000</v>
      </c>
      <c r="S17" s="2">
        <v>0</v>
      </c>
      <c r="U17" s="2">
        <v>980000</v>
      </c>
      <c r="V17" s="2">
        <v>109900</v>
      </c>
      <c r="W17" s="2">
        <v>0</v>
      </c>
      <c r="X17" s="2">
        <v>660000</v>
      </c>
      <c r="Y17" s="2">
        <v>180000</v>
      </c>
      <c r="AA17" s="2">
        <v>0</v>
      </c>
      <c r="AB17" s="2">
        <v>0</v>
      </c>
      <c r="AC17" s="2">
        <v>0</v>
      </c>
      <c r="AD17" s="2">
        <v>0</v>
      </c>
      <c r="AE17" s="2">
        <v>1000000</v>
      </c>
    </row>
    <row r="18" spans="1:31" s="2" customFormat="1" ht="16.5" customHeight="1">
      <c r="A18" s="39" t="s">
        <v>48</v>
      </c>
      <c r="B18" s="34">
        <v>2</v>
      </c>
      <c r="C18" s="34">
        <v>40000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f>B18+D18+F18+H18+J18</f>
        <v>2</v>
      </c>
      <c r="M18" s="62">
        <f>SUM(C18+E18+G18+I18+K18)</f>
        <v>40000</v>
      </c>
      <c r="O18" s="10">
        <v>4443000</v>
      </c>
      <c r="P18" s="10">
        <v>4232000</v>
      </c>
      <c r="Q18" s="10">
        <v>2816000</v>
      </c>
      <c r="R18" s="10">
        <v>4800000</v>
      </c>
      <c r="S18" s="2">
        <v>700000</v>
      </c>
      <c r="U18" s="2">
        <v>661000</v>
      </c>
      <c r="V18" s="2">
        <v>1306000</v>
      </c>
      <c r="W18" s="2">
        <v>670000</v>
      </c>
      <c r="X18" s="2">
        <v>630000</v>
      </c>
      <c r="Y18" s="2">
        <v>540000</v>
      </c>
      <c r="AA18" s="2">
        <v>100000</v>
      </c>
      <c r="AB18" s="2">
        <v>0</v>
      </c>
      <c r="AC18" s="2">
        <v>0</v>
      </c>
      <c r="AD18" s="2">
        <v>1000000</v>
      </c>
      <c r="AE18" s="2">
        <v>1500000</v>
      </c>
    </row>
    <row r="19" spans="1:31" s="2" customFormat="1" ht="16.5" customHeight="1">
      <c r="A19" s="37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61"/>
      <c r="O19" s="10">
        <v>9861000</v>
      </c>
      <c r="P19" s="10">
        <v>925000</v>
      </c>
      <c r="Q19" s="10">
        <v>840000</v>
      </c>
      <c r="R19" s="10">
        <v>3000000</v>
      </c>
      <c r="S19" s="2">
        <v>300000</v>
      </c>
      <c r="U19" s="2">
        <v>4083222</v>
      </c>
      <c r="V19" s="2">
        <v>3412000</v>
      </c>
      <c r="W19" s="2">
        <v>3250000</v>
      </c>
      <c r="X19" s="2">
        <v>2150000</v>
      </c>
      <c r="Y19" s="2">
        <v>1850000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</row>
    <row r="20" spans="1:31" s="2" customFormat="1" ht="16.5" customHeight="1">
      <c r="A20" s="41" t="s">
        <v>6</v>
      </c>
      <c r="B20" s="41">
        <f>SUM(B16+B18)</f>
        <v>8</v>
      </c>
      <c r="C20" s="35">
        <f>SUM(C16:C18)</f>
        <v>750000</v>
      </c>
      <c r="D20" s="41">
        <f>SUM(D16+D18)</f>
        <v>6</v>
      </c>
      <c r="E20" s="35">
        <f>SUM(E16:E18)</f>
        <v>1152000</v>
      </c>
      <c r="F20" s="41">
        <f>SUM(F16+F18)</f>
        <v>3</v>
      </c>
      <c r="G20" s="35">
        <f>SUM(G16:G18)</f>
        <v>132000</v>
      </c>
      <c r="H20" s="41">
        <f>SUM(H16+H18)</f>
        <v>3</v>
      </c>
      <c r="I20" s="35">
        <f>SUM(I16:I18)</f>
        <v>132000</v>
      </c>
      <c r="J20" s="41">
        <f>SUM(J16+J18)</f>
        <v>2</v>
      </c>
      <c r="K20" s="35">
        <f>SUM(K16:K18)</f>
        <v>120000</v>
      </c>
      <c r="L20" s="41">
        <f>SUM(L16+L18)</f>
        <v>22</v>
      </c>
      <c r="M20" s="35">
        <f>SUM(M16:M18)</f>
        <v>2286000</v>
      </c>
      <c r="O20" s="10">
        <f>SUM(O11:O19)</f>
        <v>50045000</v>
      </c>
      <c r="P20" s="10">
        <f>SUM(P11:P19)</f>
        <v>11812000</v>
      </c>
      <c r="Q20" s="10">
        <f>SUM(Q11:Q19)</f>
        <v>11623000</v>
      </c>
      <c r="R20" s="10">
        <f>SUM(R11:R19)</f>
        <v>18226000</v>
      </c>
      <c r="S20" s="10">
        <f>SUM(S11:S19)</f>
        <v>5475000</v>
      </c>
      <c r="U20" s="10">
        <f>SUM(U11:U19)</f>
        <v>16656222</v>
      </c>
      <c r="V20" s="10">
        <f>SUM(V11:V19)</f>
        <v>7579000</v>
      </c>
      <c r="W20" s="10">
        <f>SUM(W11:W19)</f>
        <v>5350000</v>
      </c>
      <c r="X20" s="10">
        <f>SUM(X11:X19)</f>
        <v>5620000</v>
      </c>
      <c r="Y20" s="10">
        <f>SUM(Y11:Y19)</f>
        <v>3670000</v>
      </c>
      <c r="AA20" s="10">
        <f>SUM(AA11:AA19)</f>
        <v>650000</v>
      </c>
      <c r="AB20" s="10">
        <f>SUM(AB11:AB19)</f>
        <v>0</v>
      </c>
      <c r="AC20" s="10">
        <f>SUM(AC11:AC19)</f>
        <v>500000</v>
      </c>
      <c r="AD20" s="10">
        <f>SUM(AD11:AD19)</f>
        <v>2700000</v>
      </c>
      <c r="AE20" s="10">
        <f>SUM(AE11:AE19)</f>
        <v>4500000</v>
      </c>
    </row>
    <row r="21" spans="1:31" s="2" customFormat="1" ht="16.5" customHeight="1">
      <c r="A21" s="77" t="s">
        <v>13</v>
      </c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O21" s="10">
        <v>35286000</v>
      </c>
      <c r="P21" s="10">
        <v>4166000</v>
      </c>
      <c r="Q21" s="10">
        <v>7129000</v>
      </c>
      <c r="R21" s="10">
        <v>19500000</v>
      </c>
      <c r="S21" s="2">
        <v>8000000</v>
      </c>
      <c r="U21" s="2">
        <v>0</v>
      </c>
      <c r="V21" s="2">
        <v>8300000</v>
      </c>
      <c r="W21" s="2">
        <v>5200000</v>
      </c>
      <c r="X21" s="2">
        <v>5000000</v>
      </c>
      <c r="Y21" s="2">
        <v>0</v>
      </c>
      <c r="AA21" s="2">
        <v>0</v>
      </c>
      <c r="AB21" s="2">
        <v>14200000</v>
      </c>
      <c r="AC21" s="2">
        <v>4000000</v>
      </c>
      <c r="AD21" s="2">
        <v>16500000</v>
      </c>
      <c r="AE21" s="2">
        <v>10300000</v>
      </c>
    </row>
    <row r="22" spans="1:31" s="2" customFormat="1" ht="16.5" customHeight="1">
      <c r="A22" s="39" t="s">
        <v>53</v>
      </c>
      <c r="B22" s="34">
        <v>53</v>
      </c>
      <c r="C22" s="34">
        <v>85331000</v>
      </c>
      <c r="D22" s="34">
        <v>24</v>
      </c>
      <c r="E22" s="34">
        <v>15978000</v>
      </c>
      <c r="F22" s="34">
        <v>22</v>
      </c>
      <c r="G22" s="34">
        <v>18752000</v>
      </c>
      <c r="H22" s="34">
        <v>32</v>
      </c>
      <c r="I22" s="34">
        <v>37726000</v>
      </c>
      <c r="J22" s="34">
        <v>15</v>
      </c>
      <c r="K22" s="34">
        <v>13475000</v>
      </c>
      <c r="L22" s="34">
        <f>B22+D22+F22+H22+J22</f>
        <v>146</v>
      </c>
      <c r="M22" s="30">
        <f>SUM(C22+E22+G22+I22+K22)</f>
        <v>171262000</v>
      </c>
      <c r="O22" s="10">
        <f>SUM(O20+O21)</f>
        <v>85331000</v>
      </c>
      <c r="P22" s="10">
        <f>SUM(P20+P21)</f>
        <v>15978000</v>
      </c>
      <c r="Q22" s="10">
        <f>SUM(Q20+Q21)</f>
        <v>18752000</v>
      </c>
      <c r="R22" s="10">
        <f>SUM(R20+R21)</f>
        <v>37726000</v>
      </c>
      <c r="S22" s="10">
        <f>SUM(S20+S21)</f>
        <v>13475000</v>
      </c>
      <c r="U22" s="10">
        <f>SUM(U20+U21)</f>
        <v>16656222</v>
      </c>
      <c r="V22" s="10">
        <f>SUM(V20+V21)</f>
        <v>15879000</v>
      </c>
      <c r="W22" s="10">
        <f>SUM(W20+W21)</f>
        <v>10550000</v>
      </c>
      <c r="X22" s="10">
        <f>SUM(X20+X21)</f>
        <v>10620000</v>
      </c>
      <c r="Y22" s="10">
        <f>SUM(Y20+Y21)</f>
        <v>3670000</v>
      </c>
      <c r="AA22" s="10">
        <f>SUM(AA20+AA21)</f>
        <v>650000</v>
      </c>
      <c r="AB22" s="10">
        <f>SUM(AB20+AB21)</f>
        <v>14200000</v>
      </c>
      <c r="AC22" s="10">
        <f>SUM(AC20+AC21)</f>
        <v>4500000</v>
      </c>
      <c r="AD22" s="10">
        <f>SUM(AD20+AD21)</f>
        <v>19200000</v>
      </c>
      <c r="AE22" s="10">
        <f>SUM(AE20+AE21)</f>
        <v>14800000</v>
      </c>
    </row>
    <row r="23" spans="1:18" s="2" customFormat="1" ht="16.5" customHeight="1">
      <c r="A23" s="39" t="s">
        <v>54</v>
      </c>
      <c r="B23" s="34">
        <v>64</v>
      </c>
      <c r="C23" s="34">
        <v>16656222</v>
      </c>
      <c r="D23" s="34">
        <v>32</v>
      </c>
      <c r="E23" s="34">
        <v>15879000</v>
      </c>
      <c r="F23" s="34">
        <v>21</v>
      </c>
      <c r="G23" s="34">
        <v>10550000</v>
      </c>
      <c r="H23" s="34">
        <v>30</v>
      </c>
      <c r="I23" s="34">
        <v>10620000</v>
      </c>
      <c r="J23" s="34">
        <v>16</v>
      </c>
      <c r="K23" s="34">
        <v>3670000</v>
      </c>
      <c r="L23" s="34">
        <f>B23+D23+F23+H23+J23</f>
        <v>163</v>
      </c>
      <c r="M23" s="30">
        <f>SUM(C23+E23+G23+I23+K23)</f>
        <v>57375222</v>
      </c>
      <c r="O23" s="10"/>
      <c r="P23" s="10"/>
      <c r="Q23" s="10"/>
      <c r="R23" s="10"/>
    </row>
    <row r="24" spans="1:18" s="2" customFormat="1" ht="16.5" customHeight="1">
      <c r="A24" s="39" t="s">
        <v>55</v>
      </c>
      <c r="B24" s="34">
        <v>2</v>
      </c>
      <c r="C24" s="34">
        <v>650000</v>
      </c>
      <c r="D24" s="34">
        <v>3</v>
      </c>
      <c r="E24" s="34">
        <v>14200000</v>
      </c>
      <c r="F24" s="34">
        <v>2</v>
      </c>
      <c r="G24" s="34">
        <v>4500000</v>
      </c>
      <c r="H24" s="34">
        <v>9</v>
      </c>
      <c r="I24" s="34">
        <v>19200000</v>
      </c>
      <c r="J24" s="34">
        <v>8</v>
      </c>
      <c r="K24" s="34">
        <v>14800000</v>
      </c>
      <c r="L24" s="34">
        <f>B24+D24+F24+H24+J24</f>
        <v>24</v>
      </c>
      <c r="M24" s="30">
        <f>SUM(C24+E24+G24+I24+K24)</f>
        <v>53350000</v>
      </c>
      <c r="O24" s="10"/>
      <c r="P24" s="10"/>
      <c r="Q24" s="10"/>
      <c r="R24" s="10"/>
    </row>
    <row r="25" spans="1:18" s="2" customFormat="1" ht="16.5" customHeight="1">
      <c r="A25" s="42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3"/>
      <c r="O25" s="10"/>
      <c r="P25" s="10"/>
      <c r="Q25" s="10"/>
      <c r="R25" s="10"/>
    </row>
    <row r="26" spans="1:13" s="10" customFormat="1" ht="16.5" customHeight="1">
      <c r="A26" s="41" t="s">
        <v>6</v>
      </c>
      <c r="B26" s="41">
        <f>SUM(B22:B24)</f>
        <v>119</v>
      </c>
      <c r="C26" s="41">
        <f>SUM(C22:C24)</f>
        <v>102637222</v>
      </c>
      <c r="D26" s="41">
        <f aca="true" t="shared" si="1" ref="D26:M26">SUM(D22:D24)</f>
        <v>59</v>
      </c>
      <c r="E26" s="41">
        <f t="shared" si="1"/>
        <v>46057000</v>
      </c>
      <c r="F26" s="41">
        <f t="shared" si="1"/>
        <v>45</v>
      </c>
      <c r="G26" s="41">
        <f t="shared" si="1"/>
        <v>33802000</v>
      </c>
      <c r="H26" s="41">
        <f t="shared" si="1"/>
        <v>71</v>
      </c>
      <c r="I26" s="41">
        <f t="shared" si="1"/>
        <v>67546000</v>
      </c>
      <c r="J26" s="41">
        <f t="shared" si="1"/>
        <v>39</v>
      </c>
      <c r="K26" s="41">
        <f t="shared" si="1"/>
        <v>31945000</v>
      </c>
      <c r="L26" s="41">
        <f t="shared" si="1"/>
        <v>333</v>
      </c>
      <c r="M26" s="41">
        <f t="shared" si="1"/>
        <v>281987222</v>
      </c>
    </row>
    <row r="27" spans="1:13" ht="16.5" customHeight="1">
      <c r="A27" s="44" t="s">
        <v>10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1:13" ht="16.5" customHeight="1">
      <c r="A28" s="45" t="s">
        <v>34</v>
      </c>
      <c r="B28" s="30">
        <v>4</v>
      </c>
      <c r="C28" s="30">
        <v>150000</v>
      </c>
      <c r="D28" s="30">
        <v>4</v>
      </c>
      <c r="E28" s="30">
        <v>200000</v>
      </c>
      <c r="F28" s="30">
        <v>4</v>
      </c>
      <c r="G28" s="30">
        <v>200000</v>
      </c>
      <c r="H28" s="46">
        <v>4</v>
      </c>
      <c r="I28" s="46">
        <v>200000</v>
      </c>
      <c r="J28" s="46">
        <v>4</v>
      </c>
      <c r="K28" s="46">
        <v>200000</v>
      </c>
      <c r="L28" s="34">
        <f>B28+D28+F28+H28+J28</f>
        <v>20</v>
      </c>
      <c r="M28" s="62">
        <f>SUM(C28+E28+G28+I28+K28)</f>
        <v>950000</v>
      </c>
    </row>
    <row r="29" spans="1:13" ht="16.5" customHeight="1">
      <c r="A29" s="47"/>
      <c r="B29" s="31"/>
      <c r="C29" s="31"/>
      <c r="D29" s="31"/>
      <c r="E29" s="31"/>
      <c r="F29" s="31"/>
      <c r="G29" s="31"/>
      <c r="H29" s="48"/>
      <c r="I29" s="48"/>
      <c r="J29" s="46"/>
      <c r="K29" s="46"/>
      <c r="L29" s="46"/>
      <c r="M29" s="31"/>
    </row>
    <row r="30" spans="1:13" ht="16.5" customHeight="1">
      <c r="A30" s="49" t="s">
        <v>6</v>
      </c>
      <c r="B30" s="35">
        <f aca="true" t="shared" si="2" ref="B30:K30">SUM(B28:B28)</f>
        <v>4</v>
      </c>
      <c r="C30" s="35">
        <f t="shared" si="2"/>
        <v>150000</v>
      </c>
      <c r="D30" s="35">
        <f t="shared" si="2"/>
        <v>4</v>
      </c>
      <c r="E30" s="35">
        <f t="shared" si="2"/>
        <v>200000</v>
      </c>
      <c r="F30" s="35">
        <f t="shared" si="2"/>
        <v>4</v>
      </c>
      <c r="G30" s="35">
        <f t="shared" si="2"/>
        <v>200000</v>
      </c>
      <c r="H30" s="35">
        <f t="shared" si="2"/>
        <v>4</v>
      </c>
      <c r="I30" s="35">
        <f t="shared" si="2"/>
        <v>200000</v>
      </c>
      <c r="J30" s="35">
        <f t="shared" si="2"/>
        <v>4</v>
      </c>
      <c r="K30" s="35">
        <f t="shared" si="2"/>
        <v>200000</v>
      </c>
      <c r="L30" s="41">
        <f>B30+D30+F30+H30+J30</f>
        <v>20</v>
      </c>
      <c r="M30" s="35">
        <f>SUM(C30+E30+G30+I30+K30)</f>
        <v>950000</v>
      </c>
    </row>
    <row r="31" spans="1:13" ht="16.5" customHeight="1">
      <c r="A31" s="18"/>
      <c r="B31" s="19"/>
      <c r="C31" s="20"/>
      <c r="D31" s="19"/>
      <c r="E31" s="20"/>
      <c r="F31" s="19"/>
      <c r="G31" s="20"/>
      <c r="H31" s="20"/>
      <c r="I31" s="20"/>
      <c r="J31" s="20"/>
      <c r="K31" s="20"/>
      <c r="L31" s="19"/>
      <c r="M31" s="20"/>
    </row>
    <row r="32" spans="1:13" ht="16.5" customHeight="1">
      <c r="A32" s="18"/>
      <c r="B32" s="19"/>
      <c r="C32" s="20"/>
      <c r="D32" s="19"/>
      <c r="E32" s="20"/>
      <c r="F32" s="19"/>
      <c r="G32" s="20"/>
      <c r="H32" s="20"/>
      <c r="I32" s="20"/>
      <c r="J32" s="20"/>
      <c r="K32" s="20"/>
      <c r="L32" s="19"/>
      <c r="M32" s="20"/>
    </row>
    <row r="33" spans="1:13" ht="16.5" customHeight="1">
      <c r="A33" s="18"/>
      <c r="B33" s="19"/>
      <c r="C33" s="20"/>
      <c r="D33" s="19"/>
      <c r="E33" s="20"/>
      <c r="F33" s="19"/>
      <c r="G33" s="20"/>
      <c r="H33" s="20"/>
      <c r="I33" s="20"/>
      <c r="J33" s="20"/>
      <c r="K33" s="20"/>
      <c r="L33" s="19"/>
      <c r="M33" s="20"/>
    </row>
    <row r="34" spans="1:13" ht="10.5" customHeight="1">
      <c r="A34" s="18"/>
      <c r="B34" s="19"/>
      <c r="C34" s="20"/>
      <c r="D34" s="19"/>
      <c r="E34" s="20"/>
      <c r="F34" s="19"/>
      <c r="G34" s="20"/>
      <c r="H34" s="20"/>
      <c r="I34" s="20"/>
      <c r="J34" s="20"/>
      <c r="K34" s="20"/>
      <c r="L34" s="19"/>
      <c r="M34" s="20"/>
    </row>
    <row r="35" spans="1:13" ht="9" customHeight="1">
      <c r="A35" s="18"/>
      <c r="B35" s="19"/>
      <c r="C35" s="20"/>
      <c r="D35" s="19"/>
      <c r="E35" s="20"/>
      <c r="F35" s="19"/>
      <c r="G35" s="20"/>
      <c r="H35" s="20"/>
      <c r="I35" s="20"/>
      <c r="J35" s="20"/>
      <c r="K35" s="20"/>
      <c r="L35" s="19"/>
      <c r="M35" s="20"/>
    </row>
    <row r="36" spans="1:13" ht="16.5" customHeight="1">
      <c r="A36" s="73" t="s">
        <v>0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1.75" customHeight="1">
      <c r="A37" s="73" t="s">
        <v>51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19.5" customHeight="1">
      <c r="A38" s="73" t="s">
        <v>46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ht="16.5" customHeight="1">
      <c r="A39" s="73" t="s">
        <v>52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</row>
    <row r="40" spans="1:13" ht="9" customHeight="1">
      <c r="A40" s="21"/>
      <c r="B40" s="22"/>
      <c r="C40" s="23"/>
      <c r="D40" s="22"/>
      <c r="E40" s="23"/>
      <c r="F40" s="22"/>
      <c r="G40" s="23"/>
      <c r="H40" s="23"/>
      <c r="I40" s="23"/>
      <c r="J40" s="23"/>
      <c r="K40" s="23"/>
      <c r="L40" s="22"/>
      <c r="M40" s="23"/>
    </row>
    <row r="41" spans="1:13" ht="16.5" customHeight="1">
      <c r="A41" s="13"/>
      <c r="B41" s="71" t="s">
        <v>9</v>
      </c>
      <c r="C41" s="71"/>
      <c r="D41" s="71" t="s">
        <v>16</v>
      </c>
      <c r="E41" s="71"/>
      <c r="F41" s="71" t="s">
        <v>43</v>
      </c>
      <c r="G41" s="71"/>
      <c r="H41" s="71" t="s">
        <v>44</v>
      </c>
      <c r="I41" s="71"/>
      <c r="J41" s="71" t="s">
        <v>50</v>
      </c>
      <c r="K41" s="71"/>
      <c r="L41" s="71" t="s">
        <v>49</v>
      </c>
      <c r="M41" s="71"/>
    </row>
    <row r="42" spans="1:13" ht="16.5" customHeight="1">
      <c r="A42" s="14" t="s">
        <v>1</v>
      </c>
      <c r="B42" s="15" t="s">
        <v>2</v>
      </c>
      <c r="C42" s="15" t="s">
        <v>4</v>
      </c>
      <c r="D42" s="15" t="s">
        <v>2</v>
      </c>
      <c r="E42" s="15" t="s">
        <v>4</v>
      </c>
      <c r="F42" s="15" t="s">
        <v>2</v>
      </c>
      <c r="G42" s="15" t="s">
        <v>4</v>
      </c>
      <c r="H42" s="15" t="s">
        <v>2</v>
      </c>
      <c r="I42" s="15" t="s">
        <v>4</v>
      </c>
      <c r="J42" s="15" t="s">
        <v>2</v>
      </c>
      <c r="K42" s="15" t="s">
        <v>4</v>
      </c>
      <c r="L42" s="15" t="s">
        <v>2</v>
      </c>
      <c r="M42" s="15" t="s">
        <v>4</v>
      </c>
    </row>
    <row r="43" spans="1:13" ht="16.5" customHeight="1">
      <c r="A43" s="16"/>
      <c r="B43" s="17" t="s">
        <v>3</v>
      </c>
      <c r="C43" s="17" t="s">
        <v>5</v>
      </c>
      <c r="D43" s="17" t="s">
        <v>3</v>
      </c>
      <c r="E43" s="17" t="s">
        <v>5</v>
      </c>
      <c r="F43" s="17" t="s">
        <v>3</v>
      </c>
      <c r="G43" s="17" t="s">
        <v>5</v>
      </c>
      <c r="H43" s="17" t="s">
        <v>3</v>
      </c>
      <c r="I43" s="17" t="s">
        <v>5</v>
      </c>
      <c r="J43" s="17" t="s">
        <v>3</v>
      </c>
      <c r="K43" s="17" t="s">
        <v>5</v>
      </c>
      <c r="L43" s="17" t="s">
        <v>3</v>
      </c>
      <c r="M43" s="17" t="s">
        <v>5</v>
      </c>
    </row>
    <row r="44" spans="1:13" ht="16.5" customHeight="1">
      <c r="A44" s="67" t="s">
        <v>15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</row>
    <row r="45" spans="1:13" ht="16.5" customHeight="1">
      <c r="A45" s="51" t="s">
        <v>32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1</v>
      </c>
      <c r="I45" s="30">
        <v>200000</v>
      </c>
      <c r="J45" s="30">
        <v>1</v>
      </c>
      <c r="K45" s="30">
        <v>600000</v>
      </c>
      <c r="L45" s="34">
        <f aca="true" t="shared" si="3" ref="L45:L55">B45+D45+F45+H45+J45</f>
        <v>2</v>
      </c>
      <c r="M45" s="33">
        <f>SUM(C45+E45+G45+I45+K45)</f>
        <v>800000</v>
      </c>
    </row>
    <row r="46" spans="1:13" ht="16.5" customHeight="1">
      <c r="A46" s="52" t="s">
        <v>33</v>
      </c>
      <c r="B46" s="30">
        <v>5</v>
      </c>
      <c r="C46" s="30">
        <v>480000</v>
      </c>
      <c r="D46" s="30">
        <v>3</v>
      </c>
      <c r="E46" s="30">
        <v>370000</v>
      </c>
      <c r="F46" s="30">
        <v>4</v>
      </c>
      <c r="G46" s="30">
        <v>480000</v>
      </c>
      <c r="H46" s="30">
        <v>3</v>
      </c>
      <c r="I46" s="30">
        <v>370000</v>
      </c>
      <c r="J46" s="30">
        <v>4</v>
      </c>
      <c r="K46" s="30">
        <v>480000</v>
      </c>
      <c r="L46" s="34">
        <f t="shared" si="3"/>
        <v>19</v>
      </c>
      <c r="M46" s="33">
        <f aca="true" t="shared" si="4" ref="M46:M55">SUM(C46+E46+G46+I46+K46)</f>
        <v>2180000</v>
      </c>
    </row>
    <row r="47" spans="1:13" ht="16.5" customHeight="1">
      <c r="A47" s="52" t="s">
        <v>35</v>
      </c>
      <c r="B47" s="30">
        <v>3</v>
      </c>
      <c r="C47" s="30">
        <v>65000</v>
      </c>
      <c r="D47" s="30">
        <v>4</v>
      </c>
      <c r="E47" s="30">
        <v>85000</v>
      </c>
      <c r="F47" s="30">
        <v>2</v>
      </c>
      <c r="G47" s="30">
        <v>24000</v>
      </c>
      <c r="H47" s="30">
        <v>0</v>
      </c>
      <c r="I47" s="30">
        <v>0</v>
      </c>
      <c r="J47" s="30">
        <v>0</v>
      </c>
      <c r="K47" s="30">
        <v>0</v>
      </c>
      <c r="L47" s="34">
        <f t="shared" si="3"/>
        <v>9</v>
      </c>
      <c r="M47" s="33">
        <f t="shared" si="4"/>
        <v>174000</v>
      </c>
    </row>
    <row r="48" spans="1:13" ht="16.5" customHeight="1">
      <c r="A48" s="52" t="s">
        <v>36</v>
      </c>
      <c r="B48" s="30">
        <v>1</v>
      </c>
      <c r="C48" s="30">
        <v>20000</v>
      </c>
      <c r="D48" s="30">
        <v>1</v>
      </c>
      <c r="E48" s="30">
        <v>20000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4">
        <f t="shared" si="3"/>
        <v>2</v>
      </c>
      <c r="M48" s="33">
        <f t="shared" si="4"/>
        <v>40000</v>
      </c>
    </row>
    <row r="49" spans="1:13" ht="16.5" customHeight="1">
      <c r="A49" s="47" t="s">
        <v>37</v>
      </c>
      <c r="B49" s="30">
        <v>27</v>
      </c>
      <c r="C49" s="30">
        <v>674200</v>
      </c>
      <c r="D49" s="30">
        <v>26</v>
      </c>
      <c r="E49" s="30">
        <v>644200</v>
      </c>
      <c r="F49" s="30">
        <v>2</v>
      </c>
      <c r="G49" s="30">
        <v>487200</v>
      </c>
      <c r="H49" s="30">
        <v>2</v>
      </c>
      <c r="I49" s="30">
        <v>486000</v>
      </c>
      <c r="J49" s="30">
        <v>2</v>
      </c>
      <c r="K49" s="30">
        <v>486000</v>
      </c>
      <c r="L49" s="34">
        <f t="shared" si="3"/>
        <v>59</v>
      </c>
      <c r="M49" s="33">
        <f t="shared" si="4"/>
        <v>2777600</v>
      </c>
    </row>
    <row r="50" spans="1:13" ht="16.5" customHeight="1">
      <c r="A50" s="45" t="s">
        <v>38</v>
      </c>
      <c r="B50" s="30">
        <v>7</v>
      </c>
      <c r="C50" s="30">
        <v>2068000</v>
      </c>
      <c r="D50" s="30">
        <v>8</v>
      </c>
      <c r="E50" s="30">
        <v>2156200</v>
      </c>
      <c r="F50" s="30">
        <v>8</v>
      </c>
      <c r="G50" s="30">
        <v>1947280</v>
      </c>
      <c r="H50" s="30">
        <v>8</v>
      </c>
      <c r="I50" s="30">
        <v>2055570</v>
      </c>
      <c r="J50" s="30">
        <v>8</v>
      </c>
      <c r="K50" s="30">
        <v>2166860</v>
      </c>
      <c r="L50" s="34">
        <f t="shared" si="3"/>
        <v>39</v>
      </c>
      <c r="M50" s="33">
        <f t="shared" si="4"/>
        <v>10393910</v>
      </c>
    </row>
    <row r="51" spans="1:13" ht="16.5" customHeight="1">
      <c r="A51" s="45" t="s">
        <v>39</v>
      </c>
      <c r="B51" s="30">
        <v>5</v>
      </c>
      <c r="C51" s="30">
        <v>180000</v>
      </c>
      <c r="D51" s="30">
        <v>2</v>
      </c>
      <c r="E51" s="30">
        <v>40000</v>
      </c>
      <c r="F51" s="30">
        <v>2</v>
      </c>
      <c r="G51" s="30">
        <v>86000</v>
      </c>
      <c r="H51" s="30">
        <v>3</v>
      </c>
      <c r="I51" s="30">
        <v>140000</v>
      </c>
      <c r="J51" s="30">
        <v>1</v>
      </c>
      <c r="K51" s="30">
        <v>20000</v>
      </c>
      <c r="L51" s="34">
        <f t="shared" si="3"/>
        <v>13</v>
      </c>
      <c r="M51" s="33">
        <f t="shared" si="4"/>
        <v>466000</v>
      </c>
    </row>
    <row r="52" spans="1:13" ht="16.5" customHeight="1">
      <c r="A52" s="45" t="s">
        <v>40</v>
      </c>
      <c r="B52" s="30">
        <v>4</v>
      </c>
      <c r="C52" s="30">
        <v>870000</v>
      </c>
      <c r="D52" s="30">
        <v>5</v>
      </c>
      <c r="E52" s="30">
        <v>1200000</v>
      </c>
      <c r="F52" s="30">
        <v>3</v>
      </c>
      <c r="G52" s="30">
        <v>830000</v>
      </c>
      <c r="H52" s="30">
        <v>3</v>
      </c>
      <c r="I52" s="30">
        <v>830000</v>
      </c>
      <c r="J52" s="30">
        <v>3</v>
      </c>
      <c r="K52" s="30">
        <v>830000</v>
      </c>
      <c r="L52" s="34">
        <f t="shared" si="3"/>
        <v>18</v>
      </c>
      <c r="M52" s="33">
        <f t="shared" si="4"/>
        <v>4560000</v>
      </c>
    </row>
    <row r="53" spans="1:13" ht="16.5" customHeight="1">
      <c r="A53" s="45" t="s">
        <v>58</v>
      </c>
      <c r="B53" s="30">
        <v>2</v>
      </c>
      <c r="C53" s="30">
        <v>1396000</v>
      </c>
      <c r="D53" s="30">
        <v>1</v>
      </c>
      <c r="E53" s="30">
        <v>200000</v>
      </c>
      <c r="F53" s="30">
        <v>1</v>
      </c>
      <c r="G53" s="30">
        <v>250000</v>
      </c>
      <c r="H53" s="30">
        <v>0</v>
      </c>
      <c r="I53" s="30">
        <v>0</v>
      </c>
      <c r="J53" s="30">
        <v>1</v>
      </c>
      <c r="K53" s="30">
        <v>350000</v>
      </c>
      <c r="L53" s="34">
        <f t="shared" si="3"/>
        <v>5</v>
      </c>
      <c r="M53" s="33">
        <f t="shared" si="4"/>
        <v>2196000</v>
      </c>
    </row>
    <row r="54" spans="1:13" ht="16.5" customHeight="1">
      <c r="A54" s="45" t="s">
        <v>59</v>
      </c>
      <c r="B54" s="30">
        <v>2</v>
      </c>
      <c r="C54" s="30">
        <v>1000000</v>
      </c>
      <c r="D54" s="30">
        <v>2</v>
      </c>
      <c r="E54" s="30">
        <v>1000000</v>
      </c>
      <c r="F54" s="30">
        <v>1</v>
      </c>
      <c r="G54" s="30">
        <v>500000</v>
      </c>
      <c r="H54" s="30">
        <v>4</v>
      </c>
      <c r="I54" s="30">
        <v>1800000</v>
      </c>
      <c r="J54" s="30">
        <v>1</v>
      </c>
      <c r="K54" s="30">
        <v>200000</v>
      </c>
      <c r="L54" s="34">
        <f t="shared" si="3"/>
        <v>10</v>
      </c>
      <c r="M54" s="33">
        <f t="shared" si="4"/>
        <v>4500000</v>
      </c>
    </row>
    <row r="55" spans="1:13" ht="16.5" customHeight="1">
      <c r="A55" s="45" t="s">
        <v>60</v>
      </c>
      <c r="B55" s="30">
        <v>4</v>
      </c>
      <c r="C55" s="30">
        <v>7204800</v>
      </c>
      <c r="D55" s="30">
        <v>4</v>
      </c>
      <c r="E55" s="30">
        <v>7331500</v>
      </c>
      <c r="F55" s="30">
        <v>4</v>
      </c>
      <c r="G55" s="30">
        <v>7759100</v>
      </c>
      <c r="H55" s="30">
        <v>4</v>
      </c>
      <c r="I55" s="30">
        <v>7797100</v>
      </c>
      <c r="J55" s="30">
        <v>4</v>
      </c>
      <c r="K55" s="30">
        <v>8235100</v>
      </c>
      <c r="L55" s="34">
        <f t="shared" si="3"/>
        <v>20</v>
      </c>
      <c r="M55" s="33">
        <f t="shared" si="4"/>
        <v>38327600</v>
      </c>
    </row>
    <row r="56" spans="1:13" ht="16.5" customHeight="1">
      <c r="A56" s="53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pans="1:13" s="2" customFormat="1" ht="16.5" customHeight="1">
      <c r="A57" s="35" t="s">
        <v>6</v>
      </c>
      <c r="B57" s="35">
        <f>SUM(B45:B55)</f>
        <v>60</v>
      </c>
      <c r="C57" s="35">
        <f>SUM(C45:C55)</f>
        <v>13958000</v>
      </c>
      <c r="D57" s="35">
        <f aca="true" t="shared" si="5" ref="D57:M57">SUM(D45:D55)</f>
        <v>56</v>
      </c>
      <c r="E57" s="35">
        <f t="shared" si="5"/>
        <v>13046900</v>
      </c>
      <c r="F57" s="35">
        <f t="shared" si="5"/>
        <v>27</v>
      </c>
      <c r="G57" s="35">
        <f t="shared" si="5"/>
        <v>12363580</v>
      </c>
      <c r="H57" s="35">
        <f t="shared" si="5"/>
        <v>28</v>
      </c>
      <c r="I57" s="35">
        <f t="shared" si="5"/>
        <v>13678670</v>
      </c>
      <c r="J57" s="35">
        <f t="shared" si="5"/>
        <v>25</v>
      </c>
      <c r="K57" s="35">
        <f t="shared" si="5"/>
        <v>13367960</v>
      </c>
      <c r="L57" s="35">
        <f t="shared" si="5"/>
        <v>196</v>
      </c>
      <c r="M57" s="35">
        <f t="shared" si="5"/>
        <v>66415110</v>
      </c>
    </row>
    <row r="58" spans="1:13" s="2" customFormat="1" ht="16.5" customHeight="1">
      <c r="A58" s="72" t="s">
        <v>11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</row>
    <row r="59" spans="1:13" s="2" customFormat="1" ht="16.5" customHeight="1">
      <c r="A59" s="28" t="s">
        <v>42</v>
      </c>
      <c r="B59" s="29">
        <v>1</v>
      </c>
      <c r="C59" s="29">
        <v>50000</v>
      </c>
      <c r="D59" s="29">
        <v>2</v>
      </c>
      <c r="E59" s="29">
        <v>600000</v>
      </c>
      <c r="F59" s="29">
        <v>1</v>
      </c>
      <c r="G59" s="29">
        <v>50000</v>
      </c>
      <c r="H59" s="31">
        <v>1</v>
      </c>
      <c r="I59" s="31">
        <v>300000</v>
      </c>
      <c r="J59" s="31">
        <v>0</v>
      </c>
      <c r="K59" s="31">
        <v>0</v>
      </c>
      <c r="L59" s="34">
        <f>B59+D59+F59+H59+J59</f>
        <v>5</v>
      </c>
      <c r="M59" s="46">
        <f>SUM(C59+E59+G59+I59+K59)</f>
        <v>1000000</v>
      </c>
    </row>
    <row r="60" spans="1:13" s="2" customFormat="1" ht="16.5" customHeight="1">
      <c r="A60" s="45" t="s">
        <v>56</v>
      </c>
      <c r="B60" s="30">
        <v>1</v>
      </c>
      <c r="C60" s="30">
        <v>100000</v>
      </c>
      <c r="D60" s="30">
        <v>1</v>
      </c>
      <c r="E60" s="30">
        <v>10000</v>
      </c>
      <c r="F60" s="30">
        <v>3</v>
      </c>
      <c r="G60" s="30">
        <v>162000</v>
      </c>
      <c r="H60" s="30">
        <v>2</v>
      </c>
      <c r="I60" s="30">
        <v>110000</v>
      </c>
      <c r="J60" s="30">
        <v>0</v>
      </c>
      <c r="K60" s="30">
        <v>0</v>
      </c>
      <c r="L60" s="34">
        <f>B60+D60+F60+H60+J60</f>
        <v>7</v>
      </c>
      <c r="M60" s="46">
        <f>SUM(C60+E60+G60+I60+K60)</f>
        <v>382000</v>
      </c>
    </row>
    <row r="61" spans="1:13" s="2" customFormat="1" ht="16.5" customHeight="1">
      <c r="A61" s="45" t="s">
        <v>41</v>
      </c>
      <c r="B61" s="30">
        <v>2</v>
      </c>
      <c r="C61" s="30">
        <v>30000</v>
      </c>
      <c r="D61" s="30">
        <v>2</v>
      </c>
      <c r="E61" s="30">
        <v>30000</v>
      </c>
      <c r="F61" s="30">
        <v>2</v>
      </c>
      <c r="G61" s="30">
        <v>30000</v>
      </c>
      <c r="H61" s="30">
        <v>2</v>
      </c>
      <c r="I61" s="30">
        <v>30000</v>
      </c>
      <c r="J61" s="30">
        <v>1</v>
      </c>
      <c r="K61" s="30">
        <v>30000</v>
      </c>
      <c r="L61" s="34">
        <f>B61+D61+F61+H61+J61</f>
        <v>9</v>
      </c>
      <c r="M61" s="46">
        <f>SUM(C61+E61+G61+I61+K61)</f>
        <v>150000</v>
      </c>
    </row>
    <row r="62" spans="1:13" s="2" customFormat="1" ht="16.5" customHeight="1">
      <c r="A62" s="53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</row>
    <row r="63" spans="1:13" s="2" customFormat="1" ht="16.5" customHeight="1">
      <c r="A63" s="35" t="s">
        <v>6</v>
      </c>
      <c r="B63" s="35">
        <f>SUM(B59:B61)</f>
        <v>4</v>
      </c>
      <c r="C63" s="35">
        <f>SUM(C59:C61)</f>
        <v>180000</v>
      </c>
      <c r="D63" s="35">
        <f aca="true" t="shared" si="6" ref="D63:M63">SUM(D59:D61)</f>
        <v>5</v>
      </c>
      <c r="E63" s="35">
        <f t="shared" si="6"/>
        <v>640000</v>
      </c>
      <c r="F63" s="35">
        <f t="shared" si="6"/>
        <v>6</v>
      </c>
      <c r="G63" s="35">
        <f t="shared" si="6"/>
        <v>242000</v>
      </c>
      <c r="H63" s="35">
        <f t="shared" si="6"/>
        <v>5</v>
      </c>
      <c r="I63" s="35">
        <f t="shared" si="6"/>
        <v>440000</v>
      </c>
      <c r="J63" s="35">
        <f t="shared" si="6"/>
        <v>1</v>
      </c>
      <c r="K63" s="35">
        <f t="shared" si="6"/>
        <v>30000</v>
      </c>
      <c r="L63" s="35">
        <f t="shared" si="6"/>
        <v>21</v>
      </c>
      <c r="M63" s="35">
        <f t="shared" si="6"/>
        <v>1532000</v>
      </c>
    </row>
    <row r="64" spans="1:13" ht="16.5" customHeight="1">
      <c r="A64" s="68" t="s">
        <v>8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70"/>
    </row>
    <row r="65" spans="1:13" ht="16.5" customHeight="1">
      <c r="A65" s="47" t="s">
        <v>57</v>
      </c>
      <c r="B65" s="54">
        <v>1</v>
      </c>
      <c r="C65" s="54">
        <v>30000</v>
      </c>
      <c r="D65" s="54">
        <v>0</v>
      </c>
      <c r="E65" s="54">
        <v>0</v>
      </c>
      <c r="F65" s="54">
        <v>1</v>
      </c>
      <c r="G65" s="54">
        <v>30000</v>
      </c>
      <c r="H65" s="54">
        <v>1</v>
      </c>
      <c r="I65" s="54">
        <v>30000</v>
      </c>
      <c r="J65" s="54">
        <v>0</v>
      </c>
      <c r="K65" s="54">
        <v>0</v>
      </c>
      <c r="L65" s="34">
        <f>B65+D65+F65+H65</f>
        <v>3</v>
      </c>
      <c r="M65" s="46">
        <f>SUM(C65+E65+G65)</f>
        <v>60000</v>
      </c>
    </row>
    <row r="66" spans="1:13" ht="16.5" customHeight="1">
      <c r="A66" s="53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</row>
    <row r="67" spans="1:13" s="2" customFormat="1" ht="16.5" customHeight="1">
      <c r="A67" s="35" t="s">
        <v>6</v>
      </c>
      <c r="B67" s="35">
        <f>SUM(B65:B65)</f>
        <v>1</v>
      </c>
      <c r="C67" s="35">
        <v>30000</v>
      </c>
      <c r="D67" s="54">
        <v>0</v>
      </c>
      <c r="E67" s="35">
        <f>SUM(E65:E65)</f>
        <v>0</v>
      </c>
      <c r="F67" s="54">
        <v>1</v>
      </c>
      <c r="G67" s="35">
        <f>SUM(G65:G65)</f>
        <v>30000</v>
      </c>
      <c r="H67" s="35">
        <v>1</v>
      </c>
      <c r="I67" s="35">
        <v>30000</v>
      </c>
      <c r="J67" s="35">
        <v>0</v>
      </c>
      <c r="K67" s="35">
        <f>SUM(K65:K65)</f>
        <v>0</v>
      </c>
      <c r="L67" s="35">
        <f>L65</f>
        <v>3</v>
      </c>
      <c r="M67" s="35">
        <f>SUM(C67+E67+G67)</f>
        <v>60000</v>
      </c>
    </row>
    <row r="68" spans="1:13" s="2" customFormat="1" ht="16.5" customHeight="1" thickBot="1">
      <c r="A68" s="56" t="s">
        <v>7</v>
      </c>
      <c r="B68" s="56">
        <f aca="true" t="shared" si="7" ref="B68:M68">B14+B20+B26+B30+B57+B63+B67</f>
        <v>204</v>
      </c>
      <c r="C68" s="56">
        <f t="shared" si="7"/>
        <v>117743122</v>
      </c>
      <c r="D68" s="56">
        <f t="shared" si="7"/>
        <v>137</v>
      </c>
      <c r="E68" s="56">
        <f t="shared" si="7"/>
        <v>61123800</v>
      </c>
      <c r="F68" s="56">
        <f t="shared" si="7"/>
        <v>94</v>
      </c>
      <c r="G68" s="56">
        <f t="shared" si="7"/>
        <v>46811580</v>
      </c>
      <c r="H68" s="56">
        <f t="shared" si="7"/>
        <v>120</v>
      </c>
      <c r="I68" s="56">
        <f t="shared" si="7"/>
        <v>82068670</v>
      </c>
      <c r="J68" s="56">
        <f t="shared" si="7"/>
        <v>79</v>
      </c>
      <c r="K68" s="56">
        <f t="shared" si="7"/>
        <v>45704960</v>
      </c>
      <c r="L68" s="56">
        <f t="shared" si="7"/>
        <v>634</v>
      </c>
      <c r="M68" s="56">
        <f t="shared" si="7"/>
        <v>353422132</v>
      </c>
    </row>
    <row r="69" spans="1:13" ht="16.5" customHeight="1" thickTop="1">
      <c r="A69" s="57"/>
      <c r="B69" s="58"/>
      <c r="C69" s="58"/>
      <c r="D69" s="59"/>
      <c r="E69" s="59"/>
      <c r="F69" s="58"/>
      <c r="G69" s="58"/>
      <c r="H69" s="58"/>
      <c r="I69" s="58"/>
      <c r="J69" s="58"/>
      <c r="K69" s="58"/>
      <c r="L69" s="60"/>
      <c r="M69" s="60"/>
    </row>
    <row r="70" spans="1:13" ht="16.5" customHeight="1">
      <c r="A70" s="24"/>
      <c r="B70" s="25"/>
      <c r="C70" s="25"/>
      <c r="D70" s="26"/>
      <c r="E70" s="26"/>
      <c r="F70" s="25"/>
      <c r="G70" s="25"/>
      <c r="H70" s="25"/>
      <c r="I70" s="25"/>
      <c r="J70" s="25"/>
      <c r="K70" s="25"/>
      <c r="L70" s="27"/>
      <c r="M70" s="27"/>
    </row>
    <row r="71" spans="1:13" ht="16.5" customHeight="1">
      <c r="A71" s="24"/>
      <c r="B71" s="25"/>
      <c r="C71" s="25"/>
      <c r="D71" s="26"/>
      <c r="E71" s="26"/>
      <c r="F71" s="25"/>
      <c r="G71" s="25"/>
      <c r="H71" s="25"/>
      <c r="I71" s="25"/>
      <c r="J71" s="25"/>
      <c r="K71" s="25"/>
      <c r="L71" s="27"/>
      <c r="M71" s="27"/>
    </row>
    <row r="72" spans="1:13" ht="16.5" customHeight="1">
      <c r="A72" s="24"/>
      <c r="B72" s="25"/>
      <c r="C72" s="25"/>
      <c r="D72" s="26"/>
      <c r="E72" s="26"/>
      <c r="F72" s="25"/>
      <c r="G72" s="25"/>
      <c r="H72" s="25"/>
      <c r="I72" s="25"/>
      <c r="J72" s="25"/>
      <c r="K72" s="25"/>
      <c r="L72" s="27"/>
      <c r="M72" s="27"/>
    </row>
    <row r="73" spans="1:13" ht="16.5" customHeight="1">
      <c r="A73" s="4"/>
      <c r="B73" s="5"/>
      <c r="C73" s="5"/>
      <c r="D73" s="6"/>
      <c r="E73" s="6"/>
      <c r="F73" s="5"/>
      <c r="G73" s="5"/>
      <c r="H73" s="5"/>
      <c r="I73" s="5"/>
      <c r="J73" s="5"/>
      <c r="K73" s="5"/>
      <c r="L73" s="7"/>
      <c r="M73" s="7"/>
    </row>
    <row r="74" spans="1:13" ht="16.5" customHeight="1">
      <c r="A74" s="4"/>
      <c r="B74" s="5"/>
      <c r="C74" s="5"/>
      <c r="D74" s="6"/>
      <c r="E74" s="6"/>
      <c r="F74" s="5"/>
      <c r="G74" s="5"/>
      <c r="H74" s="5"/>
      <c r="I74" s="5"/>
      <c r="J74" s="5"/>
      <c r="K74" s="5"/>
      <c r="L74" s="7"/>
      <c r="M74" s="7"/>
    </row>
    <row r="75" spans="1:13" ht="16.5" customHeight="1">
      <c r="A75" s="4"/>
      <c r="B75" s="6"/>
      <c r="C75" s="6"/>
      <c r="D75" s="6"/>
      <c r="E75" s="6"/>
      <c r="F75" s="6"/>
      <c r="G75" s="6"/>
      <c r="H75" s="6"/>
      <c r="I75" s="6"/>
      <c r="J75" s="6"/>
      <c r="K75" s="6"/>
      <c r="L75" s="7"/>
      <c r="M75" s="7"/>
    </row>
    <row r="76" spans="1:13" ht="16.5" customHeight="1">
      <c r="A76" s="4"/>
      <c r="B76" s="6"/>
      <c r="C76" s="6"/>
      <c r="D76" s="6"/>
      <c r="E76" s="6"/>
      <c r="F76" s="6"/>
      <c r="G76" s="6"/>
      <c r="H76" s="6"/>
      <c r="I76" s="6"/>
      <c r="J76" s="6"/>
      <c r="K76" s="6"/>
      <c r="L76" s="7"/>
      <c r="M76" s="7"/>
    </row>
    <row r="77" spans="1:13" ht="16.5" customHeight="1">
      <c r="A77" s="4"/>
      <c r="B77" s="6"/>
      <c r="C77" s="6"/>
      <c r="D77" s="6"/>
      <c r="E77" s="6"/>
      <c r="F77" s="6"/>
      <c r="G77" s="6"/>
      <c r="H77" s="6"/>
      <c r="I77" s="6"/>
      <c r="J77" s="6"/>
      <c r="K77" s="6"/>
      <c r="L77" s="7"/>
      <c r="M77" s="7"/>
    </row>
    <row r="78" spans="1:13" ht="16.5" customHeight="1">
      <c r="A78" s="4"/>
      <c r="B78" s="6"/>
      <c r="C78" s="6"/>
      <c r="D78" s="6"/>
      <c r="E78" s="6"/>
      <c r="F78" s="6"/>
      <c r="G78" s="6"/>
      <c r="H78" s="6"/>
      <c r="I78" s="6"/>
      <c r="J78" s="6"/>
      <c r="K78" s="6"/>
      <c r="L78" s="7"/>
      <c r="M78" s="7"/>
    </row>
    <row r="79" spans="1:13" ht="16.5" customHeight="1">
      <c r="A79" s="4"/>
      <c r="B79" s="6"/>
      <c r="C79" s="6"/>
      <c r="D79" s="6"/>
      <c r="E79" s="6"/>
      <c r="F79" s="6"/>
      <c r="G79" s="6"/>
      <c r="H79" s="6"/>
      <c r="I79" s="6"/>
      <c r="J79" s="6"/>
      <c r="K79" s="6"/>
      <c r="L79" s="7"/>
      <c r="M79" s="7"/>
    </row>
    <row r="80" spans="1:13" ht="16.5" customHeight="1">
      <c r="A80" s="4"/>
      <c r="B80" s="6"/>
      <c r="C80" s="6"/>
      <c r="D80" s="6"/>
      <c r="E80" s="6"/>
      <c r="F80" s="6"/>
      <c r="G80" s="6"/>
      <c r="H80" s="6"/>
      <c r="I80" s="6"/>
      <c r="J80" s="6"/>
      <c r="K80" s="6"/>
      <c r="L80" s="7"/>
      <c r="M80" s="7"/>
    </row>
    <row r="81" spans="1:13" ht="16.5" customHeight="1">
      <c r="A81" s="4"/>
      <c r="B81" s="6"/>
      <c r="C81" s="6"/>
      <c r="D81" s="6"/>
      <c r="E81" s="6"/>
      <c r="F81" s="6"/>
      <c r="G81" s="6"/>
      <c r="H81" s="6"/>
      <c r="I81" s="6"/>
      <c r="J81" s="6"/>
      <c r="K81" s="6"/>
      <c r="L81" s="7"/>
      <c r="M81" s="7"/>
    </row>
  </sheetData>
  <sheetProtection/>
  <mergeCells count="25">
    <mergeCell ref="A7:M7"/>
    <mergeCell ref="L8:M8"/>
    <mergeCell ref="F8:G8"/>
    <mergeCell ref="A21:M21"/>
    <mergeCell ref="D8:E8"/>
    <mergeCell ref="J8:K8"/>
    <mergeCell ref="A3:M3"/>
    <mergeCell ref="L41:M41"/>
    <mergeCell ref="B41:C41"/>
    <mergeCell ref="F41:G41"/>
    <mergeCell ref="A5:M5"/>
    <mergeCell ref="H8:I8"/>
    <mergeCell ref="A38:M38"/>
    <mergeCell ref="A39:M39"/>
    <mergeCell ref="A4:M4"/>
    <mergeCell ref="A6:M6"/>
    <mergeCell ref="A44:M44"/>
    <mergeCell ref="A64:M64"/>
    <mergeCell ref="B8:C8"/>
    <mergeCell ref="A58:M58"/>
    <mergeCell ref="D41:E41"/>
    <mergeCell ref="H41:I41"/>
    <mergeCell ref="J41:K41"/>
    <mergeCell ref="A36:M36"/>
    <mergeCell ref="A37:M37"/>
  </mergeCells>
  <printOptions/>
  <pageMargins left="0.2362204724409449" right="0.07874015748031496" top="0.2755905511811024" bottom="0.1968503937007874" header="0.11811023622047245" footer="0.03937007874015748"/>
  <pageSetup firstPageNumber="49" useFirstPageNumber="1" horizontalDpi="600" verticalDpi="600" orientation="landscape" paperSize="9" r:id="rId2"/>
  <headerFooter alignWithMargins="0">
    <oddFooter>&amp;L&amp;"TH SarabunIT๙,ธรรมดา"&amp;12แผนพัฒนาท้องถิ่น (พ.ศ.2561-2564)ศบาลตำบลควนศรี &amp;R&amp;"TH SarabunIT๙,ธรรมดา"&amp;12                           หน้า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4"/>
  <sheetViews>
    <sheetView zoomScalePageLayoutView="0" workbookViewId="0" topLeftCell="AC1">
      <selection activeCell="AN1" sqref="AN1:AU16"/>
    </sheetView>
  </sheetViews>
  <sheetFormatPr defaultColWidth="9.140625" defaultRowHeight="12.75"/>
  <cols>
    <col min="1" max="1" width="12.8515625" style="0" customWidth="1"/>
    <col min="2" max="2" width="12.28125" style="0" customWidth="1"/>
    <col min="3" max="3" width="13.421875" style="0" customWidth="1"/>
    <col min="7" max="7" width="10.57421875" style="0" customWidth="1"/>
    <col min="8" max="8" width="10.28125" style="0" customWidth="1"/>
    <col min="9" max="9" width="10.421875" style="0" customWidth="1"/>
    <col min="10" max="10" width="9.8515625" style="0" customWidth="1"/>
    <col min="11" max="11" width="10.8515625" style="0" customWidth="1"/>
    <col min="12" max="13" width="10.00390625" style="0" customWidth="1"/>
    <col min="14" max="14" width="9.8515625" style="0" customWidth="1"/>
    <col min="15" max="15" width="10.57421875" style="0" customWidth="1"/>
    <col min="16" max="16" width="10.28125" style="0" customWidth="1"/>
    <col min="35" max="35" width="10.8515625" style="0" customWidth="1"/>
    <col min="36" max="36" width="9.8515625" style="0" customWidth="1"/>
    <col min="37" max="37" width="10.140625" style="0" customWidth="1"/>
    <col min="38" max="39" width="10.28125" style="0" customWidth="1"/>
  </cols>
  <sheetData>
    <row r="1" spans="1:40" ht="12.75">
      <c r="A1" s="11" t="s">
        <v>17</v>
      </c>
      <c r="B1" s="11" t="s">
        <v>17</v>
      </c>
      <c r="D1" s="11" t="s">
        <v>19</v>
      </c>
      <c r="J1" s="11" t="s">
        <v>21</v>
      </c>
      <c r="P1" s="11" t="s">
        <v>24</v>
      </c>
      <c r="V1" s="11" t="s">
        <v>25</v>
      </c>
      <c r="AN1" s="11" t="s">
        <v>30</v>
      </c>
    </row>
    <row r="2" spans="1:43" ht="12.75">
      <c r="A2" s="11" t="s">
        <v>18</v>
      </c>
      <c r="B2" s="11" t="s">
        <v>18</v>
      </c>
      <c r="D2" s="11" t="s">
        <v>18</v>
      </c>
      <c r="G2" s="11" t="s">
        <v>20</v>
      </c>
      <c r="J2" s="11" t="s">
        <v>18</v>
      </c>
      <c r="M2" s="11" t="s">
        <v>20</v>
      </c>
      <c r="P2" s="11" t="s">
        <v>22</v>
      </c>
      <c r="S2" s="11" t="s">
        <v>23</v>
      </c>
      <c r="V2" s="11" t="s">
        <v>22</v>
      </c>
      <c r="Y2" s="11" t="s">
        <v>23</v>
      </c>
      <c r="AB2" s="11" t="s">
        <v>26</v>
      </c>
      <c r="AE2" s="11" t="s">
        <v>27</v>
      </c>
      <c r="AH2" s="11" t="s">
        <v>28</v>
      </c>
      <c r="AK2" s="11" t="s">
        <v>29</v>
      </c>
      <c r="AN2" s="11" t="s">
        <v>22</v>
      </c>
      <c r="AQ2" s="11" t="s">
        <v>23</v>
      </c>
    </row>
    <row r="3" spans="1:45" ht="12.75">
      <c r="A3">
        <v>2560</v>
      </c>
      <c r="B3">
        <v>2561</v>
      </c>
      <c r="C3" s="12">
        <v>2562</v>
      </c>
      <c r="D3" s="12">
        <v>2560</v>
      </c>
      <c r="E3" s="12">
        <v>2561</v>
      </c>
      <c r="F3" s="12">
        <v>2562</v>
      </c>
      <c r="G3" s="12">
        <v>2560</v>
      </c>
      <c r="H3" s="12">
        <v>2561</v>
      </c>
      <c r="I3" s="12">
        <v>2562</v>
      </c>
      <c r="J3" s="12">
        <v>2560</v>
      </c>
      <c r="K3" s="12">
        <v>2561</v>
      </c>
      <c r="L3" s="12">
        <v>2562</v>
      </c>
      <c r="M3" s="12">
        <v>2560</v>
      </c>
      <c r="N3" s="12">
        <v>2561</v>
      </c>
      <c r="O3" s="12">
        <v>2562</v>
      </c>
      <c r="P3" s="12">
        <v>2560</v>
      </c>
      <c r="Q3" s="12">
        <v>2561</v>
      </c>
      <c r="R3" s="12">
        <v>2562</v>
      </c>
      <c r="S3" s="12">
        <v>2560</v>
      </c>
      <c r="T3" s="12">
        <v>2561</v>
      </c>
      <c r="U3" s="12">
        <v>2562</v>
      </c>
      <c r="V3" s="12">
        <v>2560</v>
      </c>
      <c r="W3" s="12">
        <v>2561</v>
      </c>
      <c r="X3" s="12">
        <v>2562</v>
      </c>
      <c r="Y3" s="12">
        <v>2560</v>
      </c>
      <c r="Z3" s="12">
        <v>2561</v>
      </c>
      <c r="AA3" s="12">
        <v>2562</v>
      </c>
      <c r="AB3" s="12">
        <v>2560</v>
      </c>
      <c r="AC3" s="12">
        <v>2561</v>
      </c>
      <c r="AD3" s="12">
        <v>2562</v>
      </c>
      <c r="AE3" s="12">
        <v>2560</v>
      </c>
      <c r="AF3" s="12">
        <v>2561</v>
      </c>
      <c r="AG3" s="12">
        <v>2562</v>
      </c>
      <c r="AH3" s="12">
        <v>2560</v>
      </c>
      <c r="AI3" s="12">
        <v>2561</v>
      </c>
      <c r="AJ3" s="12">
        <v>2562</v>
      </c>
      <c r="AK3" s="12">
        <v>2560</v>
      </c>
      <c r="AL3" s="12">
        <v>2561</v>
      </c>
      <c r="AM3" s="12">
        <v>2562</v>
      </c>
      <c r="AN3" s="12">
        <v>2560</v>
      </c>
      <c r="AO3" s="12">
        <v>2561</v>
      </c>
      <c r="AP3" s="12">
        <v>2562</v>
      </c>
      <c r="AQ3" s="12">
        <v>2560</v>
      </c>
      <c r="AR3" s="12">
        <v>2561</v>
      </c>
      <c r="AS3" s="12">
        <v>2562</v>
      </c>
    </row>
    <row r="4" spans="1:45" ht="12.75">
      <c r="A4">
        <v>10000</v>
      </c>
      <c r="B4">
        <v>10000</v>
      </c>
      <c r="C4">
        <v>10000</v>
      </c>
      <c r="D4">
        <v>10000</v>
      </c>
      <c r="E4">
        <v>10000</v>
      </c>
      <c r="F4">
        <v>10000</v>
      </c>
      <c r="G4">
        <v>20000</v>
      </c>
      <c r="H4">
        <v>20000</v>
      </c>
      <c r="I4">
        <v>20000</v>
      </c>
      <c r="J4">
        <v>395000</v>
      </c>
      <c r="K4">
        <v>400000</v>
      </c>
      <c r="L4">
        <v>400000</v>
      </c>
      <c r="M4">
        <v>2450000</v>
      </c>
      <c r="P4">
        <v>50000</v>
      </c>
      <c r="Q4">
        <v>50000</v>
      </c>
      <c r="R4">
        <v>50000</v>
      </c>
      <c r="S4">
        <v>25000</v>
      </c>
      <c r="T4">
        <v>25000</v>
      </c>
      <c r="U4">
        <v>25000</v>
      </c>
      <c r="V4">
        <v>20000</v>
      </c>
      <c r="W4">
        <v>2000</v>
      </c>
      <c r="X4">
        <v>20000</v>
      </c>
      <c r="Y4">
        <v>20000</v>
      </c>
      <c r="Z4">
        <v>20000</v>
      </c>
      <c r="AA4">
        <v>20000</v>
      </c>
      <c r="AC4">
        <v>200000</v>
      </c>
      <c r="AE4">
        <v>200000</v>
      </c>
      <c r="AF4">
        <v>200000</v>
      </c>
      <c r="AG4">
        <v>200000</v>
      </c>
      <c r="AH4">
        <v>20000</v>
      </c>
      <c r="AI4">
        <v>20000</v>
      </c>
      <c r="AJ4">
        <v>20000</v>
      </c>
      <c r="AK4">
        <v>500000</v>
      </c>
      <c r="AL4">
        <v>200000</v>
      </c>
      <c r="AM4">
        <v>200000</v>
      </c>
      <c r="AP4">
        <v>300000</v>
      </c>
      <c r="AQ4">
        <v>50000</v>
      </c>
      <c r="AR4">
        <v>50000</v>
      </c>
      <c r="AS4">
        <v>50000</v>
      </c>
    </row>
    <row r="5" spans="1:45" ht="12.75">
      <c r="A5">
        <v>10000</v>
      </c>
      <c r="B5">
        <v>10000</v>
      </c>
      <c r="C5">
        <v>10000</v>
      </c>
      <c r="D5">
        <v>350000</v>
      </c>
      <c r="E5">
        <v>350000</v>
      </c>
      <c r="F5">
        <v>350000</v>
      </c>
      <c r="G5">
        <v>20000</v>
      </c>
      <c r="H5">
        <v>20000</v>
      </c>
      <c r="I5">
        <v>20000</v>
      </c>
      <c r="J5">
        <v>550000</v>
      </c>
      <c r="K5">
        <v>600000</v>
      </c>
      <c r="L5">
        <v>600000</v>
      </c>
      <c r="N5">
        <v>100000</v>
      </c>
      <c r="P5">
        <v>25000</v>
      </c>
      <c r="Q5">
        <v>25000</v>
      </c>
      <c r="R5">
        <v>25000</v>
      </c>
      <c r="S5">
        <v>50000</v>
      </c>
      <c r="T5">
        <v>50000</v>
      </c>
      <c r="U5">
        <v>50000</v>
      </c>
      <c r="X5">
        <v>500000</v>
      </c>
      <c r="Y5">
        <v>30000</v>
      </c>
      <c r="Z5">
        <v>30000</v>
      </c>
      <c r="AA5">
        <v>30000</v>
      </c>
      <c r="AD5">
        <v>200000</v>
      </c>
      <c r="AE5">
        <v>10000</v>
      </c>
      <c r="AF5">
        <v>10000</v>
      </c>
      <c r="AG5">
        <v>10000</v>
      </c>
      <c r="AH5">
        <v>20000</v>
      </c>
      <c r="AI5">
        <v>20000</v>
      </c>
      <c r="AJ5">
        <v>20000</v>
      </c>
      <c r="AK5">
        <v>50000</v>
      </c>
      <c r="AL5">
        <v>50000</v>
      </c>
      <c r="AM5">
        <v>50000</v>
      </c>
      <c r="AO5">
        <v>500000</v>
      </c>
      <c r="AQ5">
        <v>10000</v>
      </c>
      <c r="AR5">
        <v>10000</v>
      </c>
      <c r="AS5">
        <v>10000</v>
      </c>
    </row>
    <row r="6" spans="1:45" ht="12.75">
      <c r="A6">
        <v>8000</v>
      </c>
      <c r="B6">
        <v>8000</v>
      </c>
      <c r="C6">
        <v>8000</v>
      </c>
      <c r="D6">
        <v>20000</v>
      </c>
      <c r="E6">
        <v>20000</v>
      </c>
      <c r="F6">
        <v>20000</v>
      </c>
      <c r="G6">
        <v>20000</v>
      </c>
      <c r="H6">
        <v>20000</v>
      </c>
      <c r="I6">
        <v>20000</v>
      </c>
      <c r="J6">
        <v>125000</v>
      </c>
      <c r="M6">
        <v>1500000</v>
      </c>
      <c r="N6">
        <v>1500000</v>
      </c>
      <c r="O6">
        <v>1500000</v>
      </c>
      <c r="P6" s="12">
        <f aca="true" t="shared" si="0" ref="P6:U6">SUM(P4:P5)</f>
        <v>75000</v>
      </c>
      <c r="Q6" s="12">
        <f t="shared" si="0"/>
        <v>75000</v>
      </c>
      <c r="R6" s="12">
        <f t="shared" si="0"/>
        <v>75000</v>
      </c>
      <c r="S6" s="12">
        <f t="shared" si="0"/>
        <v>75000</v>
      </c>
      <c r="T6" s="12">
        <f t="shared" si="0"/>
        <v>75000</v>
      </c>
      <c r="U6" s="12">
        <f t="shared" si="0"/>
        <v>75000</v>
      </c>
      <c r="V6">
        <v>20000</v>
      </c>
      <c r="W6">
        <v>20000</v>
      </c>
      <c r="X6">
        <v>20000</v>
      </c>
      <c r="Y6">
        <v>20000</v>
      </c>
      <c r="Z6">
        <v>20000</v>
      </c>
      <c r="AA6">
        <v>20000</v>
      </c>
      <c r="AC6">
        <v>500000</v>
      </c>
      <c r="AD6">
        <v>500000</v>
      </c>
      <c r="AE6">
        <v>40000</v>
      </c>
      <c r="AF6">
        <v>40000</v>
      </c>
      <c r="AG6">
        <v>40000</v>
      </c>
      <c r="AH6">
        <v>150000</v>
      </c>
      <c r="AI6">
        <v>150000</v>
      </c>
      <c r="AJ6">
        <v>150000</v>
      </c>
      <c r="AK6">
        <v>100000</v>
      </c>
      <c r="AL6">
        <v>0</v>
      </c>
      <c r="AM6">
        <v>0</v>
      </c>
      <c r="AO6">
        <v>500000</v>
      </c>
      <c r="AQ6">
        <v>10000</v>
      </c>
      <c r="AR6">
        <v>10000</v>
      </c>
      <c r="AS6">
        <v>10000</v>
      </c>
    </row>
    <row r="7" spans="1:45" ht="12.75">
      <c r="A7">
        <v>3500</v>
      </c>
      <c r="B7">
        <v>3500</v>
      </c>
      <c r="C7">
        <v>3500</v>
      </c>
      <c r="D7">
        <v>170000</v>
      </c>
      <c r="E7">
        <v>170000</v>
      </c>
      <c r="F7">
        <v>170000</v>
      </c>
      <c r="G7" s="12">
        <f>SUM(G4:G6)</f>
        <v>60000</v>
      </c>
      <c r="H7" s="12">
        <f>SUM(H4:H6)</f>
        <v>60000</v>
      </c>
      <c r="I7" s="12">
        <f>SUM(I4:I6)</f>
        <v>60000</v>
      </c>
      <c r="J7">
        <v>170000</v>
      </c>
      <c r="N7">
        <v>120000</v>
      </c>
      <c r="V7">
        <v>20000</v>
      </c>
      <c r="W7">
        <v>20000</v>
      </c>
      <c r="X7">
        <v>20000</v>
      </c>
      <c r="Y7">
        <v>438000</v>
      </c>
      <c r="Z7">
        <v>438000</v>
      </c>
      <c r="AA7">
        <v>438000</v>
      </c>
      <c r="AB7">
        <v>33320</v>
      </c>
      <c r="AE7">
        <v>30000</v>
      </c>
      <c r="AF7">
        <v>30000</v>
      </c>
      <c r="AG7">
        <v>30000</v>
      </c>
      <c r="AH7" s="12">
        <f aca="true" t="shared" si="1" ref="AH7:AM7">SUM(AH4:AH6)</f>
        <v>190000</v>
      </c>
      <c r="AI7" s="12">
        <f t="shared" si="1"/>
        <v>190000</v>
      </c>
      <c r="AJ7" s="12">
        <f t="shared" si="1"/>
        <v>190000</v>
      </c>
      <c r="AK7" s="12">
        <f t="shared" si="1"/>
        <v>650000</v>
      </c>
      <c r="AL7" s="12">
        <f t="shared" si="1"/>
        <v>250000</v>
      </c>
      <c r="AM7" s="12">
        <f t="shared" si="1"/>
        <v>250000</v>
      </c>
      <c r="AO7" s="12">
        <f>SUM(AO4:AO6)</f>
        <v>1000000</v>
      </c>
      <c r="AP7" s="12">
        <f>SUM(AP4:AP6)</f>
        <v>300000</v>
      </c>
      <c r="AR7">
        <v>800000</v>
      </c>
      <c r="AS7">
        <v>500000</v>
      </c>
    </row>
    <row r="8" spans="1:45" ht="12.75">
      <c r="A8">
        <v>1500</v>
      </c>
      <c r="B8">
        <v>1500</v>
      </c>
      <c r="C8">
        <v>1500</v>
      </c>
      <c r="D8">
        <v>20000</v>
      </c>
      <c r="E8">
        <v>20000</v>
      </c>
      <c r="F8">
        <v>20000</v>
      </c>
      <c r="J8">
        <v>141000</v>
      </c>
      <c r="N8">
        <v>250000</v>
      </c>
      <c r="O8">
        <v>250000</v>
      </c>
      <c r="V8">
        <v>20000</v>
      </c>
      <c r="Y8">
        <v>20000</v>
      </c>
      <c r="AB8">
        <v>50000</v>
      </c>
      <c r="AC8">
        <v>50000</v>
      </c>
      <c r="AD8">
        <v>50000</v>
      </c>
      <c r="AE8">
        <v>10000</v>
      </c>
      <c r="AF8">
        <v>10000</v>
      </c>
      <c r="AG8">
        <v>10000</v>
      </c>
      <c r="AR8">
        <v>1000000</v>
      </c>
      <c r="AS8">
        <v>1000000</v>
      </c>
    </row>
    <row r="9" spans="1:45" ht="12.75">
      <c r="A9">
        <v>1500</v>
      </c>
      <c r="B9">
        <v>1500</v>
      </c>
      <c r="C9">
        <v>1500</v>
      </c>
      <c r="D9">
        <v>100000</v>
      </c>
      <c r="E9">
        <v>100000</v>
      </c>
      <c r="F9">
        <v>100000</v>
      </c>
      <c r="J9">
        <v>3216000</v>
      </c>
      <c r="N9">
        <v>300000</v>
      </c>
      <c r="O9">
        <v>300000</v>
      </c>
      <c r="V9">
        <v>20000</v>
      </c>
      <c r="W9">
        <v>20000</v>
      </c>
      <c r="X9">
        <v>20000</v>
      </c>
      <c r="Y9">
        <v>20000</v>
      </c>
      <c r="AB9">
        <v>620000</v>
      </c>
      <c r="AC9">
        <v>630000</v>
      </c>
      <c r="AD9">
        <v>630000</v>
      </c>
      <c r="AE9">
        <v>500000</v>
      </c>
      <c r="AF9">
        <v>500000</v>
      </c>
      <c r="AG9">
        <v>500000</v>
      </c>
      <c r="AR9">
        <v>2300000</v>
      </c>
      <c r="AS9">
        <v>2300000</v>
      </c>
    </row>
    <row r="10" spans="1:45" ht="12.75">
      <c r="A10" s="12">
        <f>SUM(A4:A9)</f>
        <v>34500</v>
      </c>
      <c r="B10" s="12">
        <f>SUM(B4:B9)</f>
        <v>34500</v>
      </c>
      <c r="C10" s="12">
        <f>SUM(C4:C9)</f>
        <v>34500</v>
      </c>
      <c r="D10">
        <v>40000</v>
      </c>
      <c r="E10">
        <v>40000</v>
      </c>
      <c r="F10">
        <v>40000</v>
      </c>
      <c r="J10">
        <v>5636000</v>
      </c>
      <c r="M10">
        <v>300000</v>
      </c>
      <c r="N10">
        <v>300000</v>
      </c>
      <c r="O10">
        <v>300000</v>
      </c>
      <c r="V10">
        <v>20000</v>
      </c>
      <c r="W10">
        <v>20000</v>
      </c>
      <c r="X10">
        <v>20000</v>
      </c>
      <c r="Y10">
        <v>20000</v>
      </c>
      <c r="Z10">
        <v>20000</v>
      </c>
      <c r="AA10">
        <v>20000</v>
      </c>
      <c r="AB10">
        <v>700000</v>
      </c>
      <c r="AC10">
        <v>700000</v>
      </c>
      <c r="AD10">
        <v>700000</v>
      </c>
      <c r="AE10">
        <v>30000</v>
      </c>
      <c r="AF10">
        <v>30000</v>
      </c>
      <c r="AG10">
        <v>30000</v>
      </c>
      <c r="AR10">
        <v>120000</v>
      </c>
      <c r="AS10">
        <v>120000</v>
      </c>
    </row>
    <row r="11" spans="4:45" ht="12.75">
      <c r="D11">
        <v>9900</v>
      </c>
      <c r="E11" s="12">
        <f>SUM(E4:E10)</f>
        <v>710000</v>
      </c>
      <c r="F11" s="12">
        <f>SUM(F4:F10)</f>
        <v>710000</v>
      </c>
      <c r="J11">
        <v>8040000</v>
      </c>
      <c r="K11">
        <v>8040000</v>
      </c>
      <c r="L11">
        <v>8040000</v>
      </c>
      <c r="M11">
        <v>80000</v>
      </c>
      <c r="N11">
        <v>80000</v>
      </c>
      <c r="O11">
        <v>8000</v>
      </c>
      <c r="V11" s="12">
        <f>SUM(V4:V10)</f>
        <v>120000</v>
      </c>
      <c r="W11" s="12">
        <f>SUM(W4:W10)</f>
        <v>82000</v>
      </c>
      <c r="X11" s="12">
        <f>SUM(X4:X10)</f>
        <v>600000</v>
      </c>
      <c r="Y11">
        <v>20000</v>
      </c>
      <c r="Z11">
        <v>20000</v>
      </c>
      <c r="AA11">
        <v>20000</v>
      </c>
      <c r="AB11">
        <v>240000</v>
      </c>
      <c r="AC11">
        <v>235000</v>
      </c>
      <c r="AD11">
        <v>235000</v>
      </c>
      <c r="AE11" s="12">
        <f>SUM(AE4:AE10)</f>
        <v>820000</v>
      </c>
      <c r="AF11" s="12">
        <f>SUM(AF4:AF10)</f>
        <v>820000</v>
      </c>
      <c r="AG11" s="12">
        <f>SUM(AG4:AG10)</f>
        <v>820000</v>
      </c>
      <c r="AR11">
        <v>500000</v>
      </c>
      <c r="AS11">
        <v>500000</v>
      </c>
    </row>
    <row r="12" spans="4:45" ht="12.75">
      <c r="D12">
        <v>11800</v>
      </c>
      <c r="J12">
        <v>7510000</v>
      </c>
      <c r="K12">
        <v>7510000</v>
      </c>
      <c r="L12">
        <v>7510000</v>
      </c>
      <c r="M12">
        <v>90000</v>
      </c>
      <c r="N12">
        <v>90000</v>
      </c>
      <c r="O12">
        <v>90000</v>
      </c>
      <c r="Y12">
        <v>50000</v>
      </c>
      <c r="Z12">
        <v>50000</v>
      </c>
      <c r="AA12">
        <v>50000</v>
      </c>
      <c r="AB12">
        <v>3500</v>
      </c>
      <c r="AC12" s="12">
        <f>SUM(AC4:AC11)</f>
        <v>2315000</v>
      </c>
      <c r="AD12" s="12">
        <f>SUM(AD4:AD11)</f>
        <v>2315000</v>
      </c>
      <c r="AR12">
        <v>800000</v>
      </c>
      <c r="AS12">
        <v>800000</v>
      </c>
    </row>
    <row r="13" spans="4:45" ht="12.75">
      <c r="D13">
        <v>13000</v>
      </c>
      <c r="J13">
        <v>3398000</v>
      </c>
      <c r="M13">
        <v>90000</v>
      </c>
      <c r="N13">
        <v>90000</v>
      </c>
      <c r="O13">
        <v>90000</v>
      </c>
      <c r="Y13">
        <v>120000</v>
      </c>
      <c r="Z13">
        <v>120000</v>
      </c>
      <c r="AA13">
        <v>120000</v>
      </c>
      <c r="AB13">
        <v>5900</v>
      </c>
      <c r="AS13">
        <v>500000</v>
      </c>
    </row>
    <row r="14" spans="4:45" ht="12.75">
      <c r="D14">
        <v>2800</v>
      </c>
      <c r="J14">
        <v>7485000</v>
      </c>
      <c r="M14">
        <v>40000</v>
      </c>
      <c r="N14">
        <v>40000</v>
      </c>
      <c r="O14">
        <v>40000</v>
      </c>
      <c r="Y14">
        <v>6262800</v>
      </c>
      <c r="Z14">
        <v>6280000</v>
      </c>
      <c r="AA14">
        <v>6320000</v>
      </c>
      <c r="AB14">
        <v>8000</v>
      </c>
      <c r="AQ14">
        <v>100000</v>
      </c>
      <c r="AR14">
        <v>100000</v>
      </c>
      <c r="AS14">
        <v>100000</v>
      </c>
    </row>
    <row r="15" spans="4:45" ht="12.75">
      <c r="D15">
        <v>28000</v>
      </c>
      <c r="J15">
        <v>300000</v>
      </c>
      <c r="K15">
        <v>300000</v>
      </c>
      <c r="L15">
        <v>200000</v>
      </c>
      <c r="M15">
        <v>500000</v>
      </c>
      <c r="N15">
        <v>500000</v>
      </c>
      <c r="O15">
        <v>500000</v>
      </c>
      <c r="Y15">
        <v>748800</v>
      </c>
      <c r="Z15">
        <v>750000</v>
      </c>
      <c r="AA15">
        <v>752000</v>
      </c>
      <c r="AB15">
        <v>12000</v>
      </c>
      <c r="AQ15" s="12">
        <f>SUM(AQ4:AQ14)</f>
        <v>170000</v>
      </c>
      <c r="AR15" s="12">
        <f>SUM(AR4:AR14)</f>
        <v>5690000</v>
      </c>
      <c r="AS15" s="12">
        <f>SUM(AS4:AS14)</f>
        <v>5890000</v>
      </c>
    </row>
    <row r="16" spans="4:28" ht="12.75">
      <c r="D16">
        <v>11000</v>
      </c>
      <c r="J16">
        <v>4500000</v>
      </c>
      <c r="K16">
        <v>4500000</v>
      </c>
      <c r="L16">
        <v>4500000</v>
      </c>
      <c r="M16">
        <v>120000</v>
      </c>
      <c r="N16">
        <v>120000</v>
      </c>
      <c r="O16">
        <v>120000</v>
      </c>
      <c r="Y16">
        <v>12000</v>
      </c>
      <c r="Z16">
        <v>12000</v>
      </c>
      <c r="AA16">
        <v>12000</v>
      </c>
      <c r="AB16">
        <v>15000</v>
      </c>
    </row>
    <row r="17" spans="4:28" ht="12.75">
      <c r="D17">
        <v>23000</v>
      </c>
      <c r="J17">
        <v>5000000</v>
      </c>
      <c r="K17">
        <v>5000000</v>
      </c>
      <c r="L17">
        <v>5000000</v>
      </c>
      <c r="M17">
        <v>40000</v>
      </c>
      <c r="N17">
        <v>40000</v>
      </c>
      <c r="O17">
        <v>40000</v>
      </c>
      <c r="Y17">
        <v>30000</v>
      </c>
      <c r="Z17">
        <v>30000</v>
      </c>
      <c r="AA17">
        <v>30000</v>
      </c>
      <c r="AB17">
        <v>10000</v>
      </c>
    </row>
    <row r="18" spans="4:28" ht="12.75">
      <c r="D18">
        <v>11800</v>
      </c>
      <c r="J18">
        <v>2300000</v>
      </c>
      <c r="K18">
        <v>1200000</v>
      </c>
      <c r="L18">
        <v>1200000</v>
      </c>
      <c r="M18">
        <v>50000</v>
      </c>
      <c r="N18">
        <v>50000</v>
      </c>
      <c r="O18">
        <v>50000</v>
      </c>
      <c r="Y18">
        <v>120000</v>
      </c>
      <c r="Z18">
        <v>120000</v>
      </c>
      <c r="AA18">
        <v>120000</v>
      </c>
      <c r="AB18">
        <v>20000</v>
      </c>
    </row>
    <row r="19" spans="4:28" ht="12.75">
      <c r="D19">
        <v>39065</v>
      </c>
      <c r="J19">
        <v>300000</v>
      </c>
      <c r="K19">
        <v>200000</v>
      </c>
      <c r="L19">
        <v>200000</v>
      </c>
      <c r="M19">
        <v>600000</v>
      </c>
      <c r="N19">
        <v>600000</v>
      </c>
      <c r="O19">
        <v>600000</v>
      </c>
      <c r="Y19" s="12">
        <f>SUM(Y4:Y18)</f>
        <v>7931600</v>
      </c>
      <c r="Z19" s="12">
        <f>SUM(Z4:Z18)</f>
        <v>7910000</v>
      </c>
      <c r="AA19" s="12">
        <f>SUM(AA4:AA18)</f>
        <v>7952000</v>
      </c>
      <c r="AB19">
        <v>6000</v>
      </c>
    </row>
    <row r="20" spans="4:28" ht="12.75">
      <c r="D20">
        <v>787000</v>
      </c>
      <c r="J20">
        <v>3000000</v>
      </c>
      <c r="K20">
        <v>3000000</v>
      </c>
      <c r="L20">
        <v>3000000</v>
      </c>
      <c r="M20">
        <v>250000</v>
      </c>
      <c r="N20">
        <v>250000</v>
      </c>
      <c r="O20">
        <v>250000</v>
      </c>
      <c r="AB20">
        <v>4500</v>
      </c>
    </row>
    <row r="21" spans="10:28" ht="12.75">
      <c r="J21">
        <v>3284000</v>
      </c>
      <c r="M21">
        <v>3500000</v>
      </c>
      <c r="N21">
        <v>3500000</v>
      </c>
      <c r="O21">
        <v>3500000</v>
      </c>
      <c r="AB21">
        <v>2500</v>
      </c>
    </row>
    <row r="22" spans="4:28" ht="12.75">
      <c r="D22">
        <v>53000</v>
      </c>
      <c r="J22">
        <v>3000000</v>
      </c>
      <c r="K22">
        <v>3000000</v>
      </c>
      <c r="L22">
        <v>2500000</v>
      </c>
      <c r="M22">
        <v>5000000</v>
      </c>
      <c r="N22">
        <v>5000000</v>
      </c>
      <c r="O22">
        <v>5000000</v>
      </c>
      <c r="AB22">
        <v>19800</v>
      </c>
    </row>
    <row r="23" spans="4:28" ht="12.75">
      <c r="D23" s="12">
        <f>SUM(D4:D22)</f>
        <v>1700365</v>
      </c>
      <c r="J23">
        <v>3000000</v>
      </c>
      <c r="K23">
        <v>3000000</v>
      </c>
      <c r="L23">
        <v>3000000</v>
      </c>
      <c r="M23">
        <v>100000</v>
      </c>
      <c r="N23">
        <v>100000</v>
      </c>
      <c r="O23">
        <v>100000</v>
      </c>
      <c r="AB23">
        <v>7000</v>
      </c>
    </row>
    <row r="24" spans="10:28" ht="12.75">
      <c r="J24">
        <v>500000</v>
      </c>
      <c r="K24">
        <v>500000</v>
      </c>
      <c r="L24">
        <v>500000</v>
      </c>
      <c r="M24">
        <v>5000000</v>
      </c>
      <c r="N24">
        <v>5000000</v>
      </c>
      <c r="O24">
        <v>5000000</v>
      </c>
      <c r="AB24" s="12">
        <f>SUM(AB4:AB23)</f>
        <v>1757520</v>
      </c>
    </row>
    <row r="25" spans="10:15" ht="12.75">
      <c r="J25">
        <v>2000000</v>
      </c>
      <c r="K25">
        <v>2000000</v>
      </c>
      <c r="L25">
        <v>2000000</v>
      </c>
      <c r="M25">
        <v>500000</v>
      </c>
      <c r="N25">
        <v>500000</v>
      </c>
      <c r="O25">
        <v>500000</v>
      </c>
    </row>
    <row r="26" spans="10:15" ht="12.75">
      <c r="J26">
        <v>260000</v>
      </c>
      <c r="K26">
        <v>260000</v>
      </c>
      <c r="L26">
        <v>260000</v>
      </c>
      <c r="M26">
        <v>400000</v>
      </c>
      <c r="N26">
        <v>400000</v>
      </c>
      <c r="O26">
        <v>400000</v>
      </c>
    </row>
    <row r="27" spans="10:15" ht="12.75">
      <c r="J27">
        <v>1000000</v>
      </c>
      <c r="K27">
        <v>1000000</v>
      </c>
      <c r="L27">
        <v>1000000</v>
      </c>
      <c r="M27">
        <v>200000</v>
      </c>
      <c r="N27">
        <v>200000</v>
      </c>
      <c r="O27">
        <v>200000</v>
      </c>
    </row>
    <row r="28" spans="10:15" ht="12.75">
      <c r="J28">
        <v>600000</v>
      </c>
      <c r="K28">
        <v>600000</v>
      </c>
      <c r="L28">
        <v>600000</v>
      </c>
      <c r="M28">
        <v>3000000</v>
      </c>
      <c r="N28">
        <v>3000000</v>
      </c>
      <c r="O28">
        <v>3000000</v>
      </c>
    </row>
    <row r="29" spans="10:15" ht="12.75">
      <c r="J29">
        <v>300000</v>
      </c>
      <c r="K29">
        <v>300000</v>
      </c>
      <c r="L29">
        <v>300000</v>
      </c>
      <c r="M29">
        <v>1000000</v>
      </c>
      <c r="N29">
        <v>1000000</v>
      </c>
      <c r="O29">
        <v>1000000</v>
      </c>
    </row>
    <row r="30" spans="12:15" ht="12.75">
      <c r="L30">
        <v>800000</v>
      </c>
      <c r="M30">
        <v>1200000</v>
      </c>
      <c r="N30">
        <v>1200000</v>
      </c>
      <c r="O30">
        <v>1200000</v>
      </c>
    </row>
    <row r="31" spans="10:15" ht="12.75">
      <c r="J31">
        <v>800000</v>
      </c>
      <c r="K31">
        <v>800000</v>
      </c>
      <c r="L31">
        <v>800000</v>
      </c>
      <c r="M31">
        <v>750000</v>
      </c>
      <c r="N31">
        <v>750000</v>
      </c>
      <c r="O31">
        <v>750000</v>
      </c>
    </row>
    <row r="32" spans="10:15" ht="12.75">
      <c r="J32">
        <v>900000</v>
      </c>
      <c r="K32">
        <v>900000</v>
      </c>
      <c r="L32">
        <v>900000</v>
      </c>
      <c r="M32">
        <v>1000000</v>
      </c>
      <c r="N32">
        <v>1000000</v>
      </c>
      <c r="O32">
        <v>1000000</v>
      </c>
    </row>
    <row r="33" spans="10:15" ht="12.75">
      <c r="J33">
        <v>1300000</v>
      </c>
      <c r="K33">
        <v>1300000</v>
      </c>
      <c r="L33">
        <v>1300000</v>
      </c>
      <c r="M33">
        <v>4500000</v>
      </c>
      <c r="N33">
        <v>4500000</v>
      </c>
      <c r="O33">
        <v>4500000</v>
      </c>
    </row>
    <row r="34" spans="10:15" ht="12.75">
      <c r="J34">
        <v>200000</v>
      </c>
      <c r="K34">
        <v>200000</v>
      </c>
      <c r="L34">
        <v>200000</v>
      </c>
      <c r="M34">
        <v>200000</v>
      </c>
      <c r="N34">
        <v>200000</v>
      </c>
      <c r="O34">
        <v>200000</v>
      </c>
    </row>
    <row r="35" spans="10:15" ht="12.75">
      <c r="J35">
        <v>300000</v>
      </c>
      <c r="K35">
        <v>300000</v>
      </c>
      <c r="L35">
        <v>300000</v>
      </c>
      <c r="M35" s="12">
        <f>SUM(M4:M34)</f>
        <v>32460000</v>
      </c>
      <c r="N35" s="12">
        <f>SUM(N4:N34)</f>
        <v>30780000</v>
      </c>
      <c r="O35" s="12">
        <f>SUM(O4:O34)</f>
        <v>30488000</v>
      </c>
    </row>
    <row r="36" spans="10:12" ht="12.75">
      <c r="J36">
        <v>500000</v>
      </c>
      <c r="K36">
        <v>500000</v>
      </c>
      <c r="L36">
        <v>500000</v>
      </c>
    </row>
    <row r="37" spans="10:12" ht="12.75">
      <c r="J37">
        <v>650000</v>
      </c>
      <c r="K37">
        <v>650000</v>
      </c>
      <c r="L37">
        <v>650000</v>
      </c>
    </row>
    <row r="38" spans="10:12" ht="12.75">
      <c r="J38">
        <v>350000</v>
      </c>
      <c r="K38">
        <v>350000</v>
      </c>
      <c r="L38">
        <v>350000</v>
      </c>
    </row>
    <row r="39" spans="10:12" ht="12.75">
      <c r="J39">
        <v>300000</v>
      </c>
      <c r="K39">
        <v>300000</v>
      </c>
      <c r="L39">
        <v>300000</v>
      </c>
    </row>
    <row r="40" spans="10:12" ht="12.75">
      <c r="J40">
        <v>200000</v>
      </c>
      <c r="K40">
        <v>200000</v>
      </c>
      <c r="L40">
        <v>200000</v>
      </c>
    </row>
    <row r="41" spans="10:12" ht="12.75">
      <c r="J41">
        <v>250000</v>
      </c>
      <c r="K41">
        <v>250000</v>
      </c>
      <c r="L41">
        <v>350000</v>
      </c>
    </row>
    <row r="42" spans="10:12" ht="12.75">
      <c r="J42">
        <v>400000</v>
      </c>
      <c r="K42">
        <v>400000</v>
      </c>
      <c r="L42">
        <v>400000</v>
      </c>
    </row>
    <row r="43" spans="10:12" ht="12.75">
      <c r="J43">
        <v>800000</v>
      </c>
      <c r="K43">
        <v>800000</v>
      </c>
      <c r="L43">
        <v>800000</v>
      </c>
    </row>
    <row r="44" spans="10:12" ht="12.75">
      <c r="J44">
        <v>150000</v>
      </c>
      <c r="K44">
        <v>150000</v>
      </c>
      <c r="L44">
        <v>150000</v>
      </c>
    </row>
    <row r="45" spans="10:12" ht="12.75">
      <c r="J45">
        <v>1000000</v>
      </c>
      <c r="K45">
        <v>1000000</v>
      </c>
      <c r="L45">
        <v>1000000</v>
      </c>
    </row>
    <row r="46" spans="10:12" ht="12.75">
      <c r="J46">
        <v>200000</v>
      </c>
      <c r="K46">
        <v>200000</v>
      </c>
      <c r="L46">
        <v>200000</v>
      </c>
    </row>
    <row r="47" spans="10:12" ht="12.75">
      <c r="J47">
        <v>200000</v>
      </c>
      <c r="K47">
        <v>200000</v>
      </c>
      <c r="L47">
        <v>200000</v>
      </c>
    </row>
    <row r="48" spans="10:12" ht="12.75">
      <c r="J48">
        <v>200000</v>
      </c>
      <c r="K48">
        <v>200000</v>
      </c>
      <c r="L48">
        <v>200000</v>
      </c>
    </row>
    <row r="49" spans="10:12" ht="12.75">
      <c r="J49">
        <v>1000000</v>
      </c>
      <c r="K49">
        <v>1000000</v>
      </c>
      <c r="L49">
        <v>1000000</v>
      </c>
    </row>
    <row r="50" spans="10:12" ht="12.75">
      <c r="J50">
        <v>400000</v>
      </c>
      <c r="K50">
        <v>400000</v>
      </c>
      <c r="L50">
        <v>400000</v>
      </c>
    </row>
    <row r="51" spans="10:12" ht="12.75">
      <c r="J51">
        <v>100000</v>
      </c>
      <c r="K51">
        <v>100000</v>
      </c>
      <c r="L51">
        <v>100000</v>
      </c>
    </row>
    <row r="52" spans="10:12" ht="12.75">
      <c r="J52">
        <v>3106000</v>
      </c>
      <c r="K52">
        <v>3106000</v>
      </c>
      <c r="L52">
        <v>3106000</v>
      </c>
    </row>
    <row r="53" spans="10:12" ht="12.75">
      <c r="J53">
        <v>500000</v>
      </c>
      <c r="K53">
        <v>500000</v>
      </c>
      <c r="L53">
        <v>500000</v>
      </c>
    </row>
    <row r="54" ht="12.75">
      <c r="K54">
        <v>500000</v>
      </c>
    </row>
    <row r="55" ht="12.75">
      <c r="J55">
        <v>250000</v>
      </c>
    </row>
    <row r="56" spans="10:12" ht="12.75">
      <c r="J56">
        <v>6140000</v>
      </c>
      <c r="K56">
        <v>6140000</v>
      </c>
      <c r="L56">
        <v>6140000</v>
      </c>
    </row>
    <row r="57" spans="10:12" ht="12.75">
      <c r="J57">
        <v>400000</v>
      </c>
      <c r="K57">
        <v>400000</v>
      </c>
      <c r="L57">
        <v>400000</v>
      </c>
    </row>
    <row r="58" spans="10:12" ht="12.75">
      <c r="J58">
        <v>200000</v>
      </c>
      <c r="K58">
        <v>200000</v>
      </c>
      <c r="L58">
        <v>200000</v>
      </c>
    </row>
    <row r="59" spans="10:12" ht="12.75">
      <c r="J59" s="12">
        <f>SUM(J4:J58)</f>
        <v>86806000</v>
      </c>
      <c r="K59" s="12">
        <f>SUM(K4:K58)</f>
        <v>62456000</v>
      </c>
      <c r="L59" s="12">
        <f>SUM(L4:L58)</f>
        <v>62256000</v>
      </c>
    </row>
    <row r="64" ht="12.75">
      <c r="K64" s="12">
        <f>SUM(K9:K63)</f>
        <v>123912000</v>
      </c>
    </row>
  </sheetData>
  <sheetProtection/>
  <printOptions/>
  <pageMargins left="0.75" right="0.75" top="0.61" bottom="0.52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KKD Windows7 V.11_x86</cp:lastModifiedBy>
  <cp:lastPrinted>2019-07-24T06:44:12Z</cp:lastPrinted>
  <dcterms:created xsi:type="dcterms:W3CDTF">2007-03-06T02:06:58Z</dcterms:created>
  <dcterms:modified xsi:type="dcterms:W3CDTF">2019-07-24T07:07:29Z</dcterms:modified>
  <cp:category/>
  <cp:version/>
  <cp:contentType/>
  <cp:contentStatus/>
</cp:coreProperties>
</file>